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8\Запрос котировок\06.Июнь\Строительство Умный дом\Закупочная\"/>
    </mc:Choice>
  </mc:AlternateContent>
  <bookViews>
    <workbookView xWindow="0" yWindow="0" windowWidth="24000" windowHeight="9375"/>
  </bookViews>
  <sheets>
    <sheet name="УР на компл. решения" sheetId="4" r:id="rId1"/>
    <sheet name="Лист1" sheetId="5" state="hidden" r:id="rId2"/>
  </sheets>
  <definedNames>
    <definedName name="_xlnm.Print_Area" localSheetId="0">'УР на компл. решения'!$A$3:$H$293</definedName>
  </definedNames>
  <calcPr calcId="152511"/>
</workbook>
</file>

<file path=xl/calcChain.xml><?xml version="1.0" encoding="utf-8"?>
<calcChain xmlns="http://schemas.openxmlformats.org/spreadsheetml/2006/main">
  <c r="K66" i="4" l="1"/>
  <c r="L66" i="4"/>
  <c r="K64" i="4"/>
  <c r="L64" i="4"/>
  <c r="K62" i="4"/>
  <c r="L62" i="4"/>
  <c r="K60" i="4"/>
  <c r="L60" i="4"/>
  <c r="K58" i="4"/>
  <c r="L58" i="4"/>
  <c r="K55" i="4"/>
  <c r="L55" i="4"/>
  <c r="K53" i="4"/>
  <c r="L53" i="4"/>
  <c r="K51" i="4"/>
  <c r="L51" i="4"/>
  <c r="K49" i="4"/>
  <c r="L49" i="4"/>
  <c r="K47" i="4"/>
  <c r="L47" i="4"/>
  <c r="K36" i="4"/>
  <c r="L36" i="4"/>
  <c r="K34" i="4"/>
  <c r="L34" i="4"/>
  <c r="K32" i="4"/>
  <c r="L32" i="4"/>
  <c r="K30" i="4"/>
  <c r="L30" i="4"/>
  <c r="K28" i="4"/>
  <c r="L28" i="4"/>
  <c r="K25" i="4"/>
  <c r="L25" i="4"/>
  <c r="K23" i="4"/>
  <c r="L23" i="4"/>
  <c r="K21" i="4"/>
  <c r="L21" i="4"/>
  <c r="K19" i="4"/>
  <c r="L19" i="4"/>
  <c r="K17" i="4"/>
  <c r="L17" i="4"/>
  <c r="I156" i="4" l="1"/>
  <c r="H237" i="4" l="1"/>
  <c r="G237" i="4"/>
  <c r="H209" i="4"/>
  <c r="G209" i="4"/>
  <c r="H197" i="4"/>
  <c r="G197" i="4"/>
  <c r="G223" i="4"/>
  <c r="G225" i="4"/>
  <c r="G227" i="4"/>
  <c r="G229" i="4"/>
  <c r="G231" i="4"/>
  <c r="G212" i="4"/>
  <c r="G214" i="4"/>
  <c r="G216" i="4"/>
  <c r="G218" i="4"/>
  <c r="G220" i="4"/>
  <c r="H204" i="4"/>
  <c r="H223" i="4"/>
  <c r="H225" i="4"/>
  <c r="H227" i="4"/>
  <c r="H229" i="4"/>
  <c r="H231" i="4"/>
  <c r="H212" i="4"/>
  <c r="H214" i="4"/>
  <c r="H216" i="4"/>
  <c r="H218" i="4"/>
  <c r="H220" i="4"/>
  <c r="G204" i="4"/>
  <c r="G224" i="4"/>
  <c r="G226" i="4"/>
  <c r="G228" i="4"/>
  <c r="G230" i="4"/>
  <c r="G232" i="4"/>
  <c r="G213" i="4"/>
  <c r="G215" i="4"/>
  <c r="G217" i="4"/>
  <c r="G219" i="4"/>
  <c r="G221" i="4"/>
  <c r="H224" i="4"/>
  <c r="H226" i="4"/>
  <c r="H228" i="4"/>
  <c r="H230" i="4"/>
  <c r="H232" i="4"/>
  <c r="H213" i="4"/>
  <c r="H215" i="4"/>
  <c r="H217" i="4"/>
  <c r="H219" i="4"/>
  <c r="H221" i="4"/>
  <c r="G173" i="4"/>
  <c r="G175" i="4"/>
  <c r="G177" i="4"/>
  <c r="G179" i="4"/>
  <c r="G181" i="4"/>
  <c r="G183" i="4"/>
  <c r="G185" i="4"/>
  <c r="G187" i="4"/>
  <c r="G191" i="4"/>
  <c r="G193" i="4"/>
  <c r="G195" i="4"/>
  <c r="G198" i="4"/>
  <c r="G199" i="4"/>
  <c r="G201" i="4"/>
  <c r="G203" i="4"/>
  <c r="G206" i="4"/>
  <c r="G208" i="4"/>
  <c r="H173" i="4"/>
  <c r="H175" i="4"/>
  <c r="H177" i="4"/>
  <c r="H179" i="4"/>
  <c r="H181" i="4"/>
  <c r="H183" i="4"/>
  <c r="H185" i="4"/>
  <c r="H187" i="4"/>
  <c r="H191" i="4"/>
  <c r="H193" i="4"/>
  <c r="H195" i="4"/>
  <c r="H198" i="4"/>
  <c r="H199" i="4"/>
  <c r="H201" i="4"/>
  <c r="H203" i="4"/>
  <c r="H206" i="4"/>
  <c r="H208" i="4"/>
  <c r="G174" i="4"/>
  <c r="G176" i="4"/>
  <c r="G178" i="4"/>
  <c r="G180" i="4"/>
  <c r="G182" i="4"/>
  <c r="G184" i="4"/>
  <c r="G186" i="4"/>
  <c r="G188" i="4"/>
  <c r="G190" i="4"/>
  <c r="G192" i="4"/>
  <c r="G194" i="4"/>
  <c r="G196" i="4"/>
  <c r="G202" i="4"/>
  <c r="G205" i="4"/>
  <c r="G207" i="4"/>
  <c r="G210" i="4"/>
  <c r="H174" i="4"/>
  <c r="H176" i="4"/>
  <c r="H178" i="4"/>
  <c r="H180" i="4"/>
  <c r="H182" i="4"/>
  <c r="H184" i="4"/>
  <c r="H186" i="4"/>
  <c r="H188" i="4"/>
  <c r="H190" i="4"/>
  <c r="H192" i="4"/>
  <c r="H194" i="4"/>
  <c r="H196" i="4"/>
  <c r="H202" i="4"/>
  <c r="H205" i="4"/>
  <c r="H207" i="4"/>
  <c r="H210" i="4"/>
  <c r="H164" i="4"/>
  <c r="G164" i="4"/>
  <c r="G172" i="4"/>
  <c r="H172" i="4"/>
  <c r="G170" i="4"/>
  <c r="G166" i="4"/>
  <c r="H170" i="4"/>
  <c r="H166" i="4"/>
  <c r="G168" i="4"/>
  <c r="H168" i="4"/>
  <c r="G167" i="4"/>
  <c r="H167" i="4"/>
  <c r="G162" i="4"/>
  <c r="G158" i="4"/>
  <c r="H160" i="4"/>
  <c r="G160" i="4"/>
  <c r="H162" i="4"/>
  <c r="H158" i="4"/>
  <c r="G235" i="4"/>
  <c r="H235" i="4"/>
  <c r="G236" i="4"/>
  <c r="G234" i="4"/>
  <c r="H236" i="4"/>
  <c r="H234" i="4"/>
  <c r="H276" i="4"/>
  <c r="G271" i="4"/>
  <c r="H267" i="4"/>
  <c r="H262" i="4"/>
  <c r="G257" i="4"/>
  <c r="H251" i="4"/>
  <c r="H246" i="4"/>
  <c r="H279" i="4"/>
  <c r="H274" i="4"/>
  <c r="H265" i="4"/>
  <c r="H260" i="4"/>
  <c r="G255" i="4"/>
  <c r="H249" i="4"/>
  <c r="H244" i="4"/>
  <c r="G241" i="4"/>
  <c r="H233" i="4"/>
  <c r="G279" i="4"/>
  <c r="H273" i="4"/>
  <c r="G265" i="4"/>
  <c r="H259" i="4"/>
  <c r="H254" i="4"/>
  <c r="G249" i="4"/>
  <c r="H243" i="4"/>
  <c r="H240" i="4"/>
  <c r="G233" i="4"/>
  <c r="H163" i="4"/>
  <c r="G277" i="4"/>
  <c r="H271" i="4"/>
  <c r="H268" i="4"/>
  <c r="G263" i="4"/>
  <c r="H257" i="4"/>
  <c r="H252" i="4"/>
  <c r="G247" i="4"/>
  <c r="H239" i="4"/>
  <c r="G169" i="4"/>
  <c r="H159" i="4"/>
  <c r="H277" i="4"/>
  <c r="G275" i="4"/>
  <c r="H272" i="4"/>
  <c r="G269" i="4"/>
  <c r="H266" i="4"/>
  <c r="H263" i="4"/>
  <c r="G261" i="4"/>
  <c r="H258" i="4"/>
  <c r="H255" i="4"/>
  <c r="G253" i="4"/>
  <c r="H250" i="4"/>
  <c r="H247" i="4"/>
  <c r="G245" i="4"/>
  <c r="H242" i="4"/>
  <c r="H241" i="4"/>
  <c r="H238" i="4"/>
  <c r="H169" i="4"/>
  <c r="G165" i="4"/>
  <c r="H161" i="4"/>
  <c r="G159" i="4"/>
  <c r="H278" i="4"/>
  <c r="H275" i="4"/>
  <c r="G273" i="4"/>
  <c r="H270" i="4"/>
  <c r="H269" i="4"/>
  <c r="G267" i="4"/>
  <c r="H264" i="4"/>
  <c r="H261" i="4"/>
  <c r="G259" i="4"/>
  <c r="H256" i="4"/>
  <c r="H253" i="4"/>
  <c r="G251" i="4"/>
  <c r="H248" i="4"/>
  <c r="H245" i="4"/>
  <c r="G243" i="4"/>
  <c r="H171" i="4"/>
  <c r="H165" i="4"/>
  <c r="G163" i="4"/>
  <c r="H157" i="4"/>
  <c r="G278" i="4"/>
  <c r="G276" i="4"/>
  <c r="G274" i="4"/>
  <c r="G272" i="4"/>
  <c r="G270" i="4"/>
  <c r="G268" i="4"/>
  <c r="G266" i="4"/>
  <c r="G264" i="4"/>
  <c r="G262" i="4"/>
  <c r="G260" i="4"/>
  <c r="G258" i="4"/>
  <c r="G256" i="4"/>
  <c r="G254" i="4"/>
  <c r="G252" i="4"/>
  <c r="G250" i="4"/>
  <c r="G248" i="4"/>
  <c r="G246" i="4"/>
  <c r="G244" i="4"/>
  <c r="G242" i="4"/>
  <c r="G240" i="4"/>
  <c r="G239" i="4"/>
  <c r="G238" i="4"/>
  <c r="G171" i="4"/>
  <c r="G161" i="4"/>
  <c r="G157" i="4"/>
  <c r="I123" i="4" l="1"/>
  <c r="I117" i="4"/>
  <c r="I83" i="4"/>
  <c r="I68" i="4"/>
  <c r="I13" i="4"/>
  <c r="G92" i="4" l="1"/>
  <c r="G93" i="4"/>
  <c r="H93" i="4"/>
  <c r="H92" i="4"/>
  <c r="G99" i="4"/>
  <c r="H99" i="4"/>
  <c r="G100" i="4"/>
  <c r="H100" i="4"/>
  <c r="H66" i="4"/>
  <c r="G62" i="4"/>
  <c r="H60" i="4"/>
  <c r="G58" i="4"/>
  <c r="F55" i="4"/>
  <c r="H53" i="4"/>
  <c r="H51" i="4"/>
  <c r="H49" i="4"/>
  <c r="H47" i="4"/>
  <c r="G36" i="4"/>
  <c r="F34" i="4"/>
  <c r="G32" i="4"/>
  <c r="F30" i="4"/>
  <c r="H25" i="4"/>
  <c r="H23" i="4"/>
  <c r="G21" i="4"/>
  <c r="G19" i="4"/>
  <c r="F64" i="4"/>
  <c r="H62" i="4"/>
  <c r="H58" i="4"/>
  <c r="H55" i="4"/>
  <c r="H36" i="4"/>
  <c r="H34" i="4"/>
  <c r="H32" i="4"/>
  <c r="G30" i="4"/>
  <c r="H28" i="4"/>
  <c r="H21" i="4"/>
  <c r="H19" i="4"/>
  <c r="G64" i="4"/>
  <c r="H30" i="4"/>
  <c r="H17" i="4"/>
  <c r="G66" i="4"/>
  <c r="H64" i="4"/>
  <c r="F58" i="4"/>
  <c r="G51" i="4"/>
  <c r="F49" i="4"/>
  <c r="G47" i="4"/>
  <c r="F36" i="4"/>
  <c r="G23" i="4"/>
  <c r="G25" i="4"/>
  <c r="F21" i="4"/>
  <c r="G53" i="4"/>
  <c r="F53" i="4"/>
  <c r="F25" i="4"/>
  <c r="F17" i="4"/>
  <c r="G55" i="4"/>
  <c r="F19" i="4"/>
  <c r="F60" i="4"/>
  <c r="F47" i="4"/>
  <c r="F28" i="4"/>
  <c r="G60" i="4"/>
  <c r="F32" i="4"/>
  <c r="G17" i="4"/>
  <c r="F51" i="4"/>
  <c r="G34" i="4"/>
  <c r="F62" i="4"/>
  <c r="G49" i="4"/>
  <c r="F23" i="4"/>
  <c r="F66" i="4"/>
  <c r="G28" i="4"/>
  <c r="G42" i="4"/>
  <c r="H42" i="4"/>
  <c r="H103" i="4"/>
  <c r="G103" i="4"/>
  <c r="G104" i="4"/>
  <c r="H104" i="4"/>
  <c r="G114" i="4"/>
  <c r="H114" i="4"/>
  <c r="G146" i="4"/>
  <c r="H146" i="4"/>
  <c r="G113" i="4"/>
  <c r="G112" i="4"/>
  <c r="G111" i="4"/>
  <c r="H113" i="4"/>
  <c r="H112" i="4"/>
  <c r="H111" i="4"/>
  <c r="G57" i="4"/>
  <c r="H59" i="4"/>
  <c r="F63" i="4"/>
  <c r="G65" i="4"/>
  <c r="F52" i="4"/>
  <c r="G46" i="4"/>
  <c r="G50" i="4"/>
  <c r="G54" i="4"/>
  <c r="H57" i="4"/>
  <c r="F61" i="4"/>
  <c r="G63" i="4"/>
  <c r="H65" i="4"/>
  <c r="F54" i="4"/>
  <c r="H46" i="4"/>
  <c r="H50" i="4"/>
  <c r="H54" i="4"/>
  <c r="F59" i="4"/>
  <c r="G61" i="4"/>
  <c r="H63" i="4"/>
  <c r="F48" i="4"/>
  <c r="F46" i="4"/>
  <c r="G48" i="4"/>
  <c r="G52" i="4"/>
  <c r="F57" i="4"/>
  <c r="G59" i="4"/>
  <c r="H61" i="4"/>
  <c r="F65" i="4"/>
  <c r="F50" i="4"/>
  <c r="F35" i="4"/>
  <c r="H48" i="4"/>
  <c r="H52" i="4"/>
  <c r="G76" i="4"/>
  <c r="G78" i="4"/>
  <c r="G71" i="4"/>
  <c r="G73" i="4"/>
  <c r="H76" i="4"/>
  <c r="H78" i="4"/>
  <c r="H71" i="4"/>
  <c r="H73" i="4"/>
  <c r="G77" i="4"/>
  <c r="G79" i="4"/>
  <c r="G72" i="4"/>
  <c r="G74" i="4"/>
  <c r="H77" i="4"/>
  <c r="H79" i="4"/>
  <c r="H72" i="4"/>
  <c r="H74" i="4"/>
  <c r="G110" i="4"/>
  <c r="H110" i="4"/>
  <c r="G85" i="4"/>
  <c r="G98" i="4"/>
  <c r="H85" i="4"/>
  <c r="H98" i="4"/>
  <c r="G128" i="4"/>
  <c r="G153" i="4"/>
  <c r="G125" i="4"/>
  <c r="G151" i="4"/>
  <c r="G149" i="4"/>
  <c r="G145" i="4"/>
  <c r="G143" i="4"/>
  <c r="G141" i="4"/>
  <c r="G139" i="4"/>
  <c r="G137" i="4"/>
  <c r="G134" i="4"/>
  <c r="G132" i="4"/>
  <c r="G129" i="4"/>
  <c r="H125" i="4"/>
  <c r="G126" i="4"/>
  <c r="G152" i="4"/>
  <c r="G150" i="4"/>
  <c r="G148" i="4"/>
  <c r="G144" i="4"/>
  <c r="G142" i="4"/>
  <c r="G140" i="4"/>
  <c r="G138" i="4"/>
  <c r="G135" i="4"/>
  <c r="G133" i="4"/>
  <c r="G131"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101" i="4" l="1"/>
  <c r="M101" i="4"/>
  <c r="H101" i="4" s="1"/>
  <c r="H152" i="4" l="1"/>
  <c r="H153" i="4"/>
  <c r="H143" i="4"/>
  <c r="H144" i="4"/>
  <c r="H145" i="4"/>
  <c r="H148" i="4"/>
  <c r="H149" i="4"/>
  <c r="H150" i="4"/>
  <c r="H151" i="4"/>
  <c r="H140" i="4"/>
  <c r="H139" i="4"/>
  <c r="H137" i="4"/>
  <c r="H138" i="4"/>
  <c r="H135" i="4"/>
  <c r="H131" i="4"/>
  <c r="H132" i="4"/>
  <c r="H133" i="4"/>
  <c r="H134" i="4"/>
  <c r="H128" i="4"/>
  <c r="H129" i="4"/>
  <c r="H126" i="4"/>
  <c r="H142" i="4" l="1"/>
  <c r="M141" i="4" l="1"/>
  <c r="H141" i="4" s="1"/>
  <c r="H120" i="4" l="1"/>
  <c r="G120" i="4"/>
  <c r="H119" i="4"/>
  <c r="G119" i="4"/>
  <c r="H109" i="4"/>
  <c r="G109" i="4"/>
  <c r="M108" i="4"/>
  <c r="H108" i="4" s="1"/>
  <c r="G108" i="4"/>
  <c r="M107" i="4"/>
  <c r="H107" i="4" s="1"/>
  <c r="G107" i="4"/>
  <c r="H106" i="4"/>
  <c r="G106" i="4"/>
  <c r="H105" i="4"/>
  <c r="G105" i="4"/>
  <c r="H102" i="4"/>
  <c r="G102" i="4"/>
  <c r="H97" i="4"/>
  <c r="G97" i="4"/>
  <c r="H96" i="4"/>
  <c r="G96" i="4"/>
  <c r="H95" i="4"/>
  <c r="G95" i="4"/>
  <c r="H94" i="4"/>
  <c r="G94" i="4"/>
  <c r="H90" i="4"/>
  <c r="G90" i="4"/>
  <c r="H89" i="4"/>
  <c r="G89" i="4"/>
  <c r="H88" i="4"/>
  <c r="G88" i="4"/>
  <c r="H84" i="4"/>
  <c r="G84" i="4"/>
  <c r="H43" i="4"/>
  <c r="G43" i="4"/>
  <c r="H41" i="4"/>
  <c r="G41" i="4"/>
  <c r="H40" i="4"/>
  <c r="G40" i="4"/>
  <c r="H39" i="4"/>
  <c r="G39" i="4"/>
  <c r="H35" i="4"/>
  <c r="G35" i="4"/>
  <c r="H33" i="4"/>
  <c r="G33" i="4"/>
  <c r="F33" i="4"/>
  <c r="H31" i="4"/>
  <c r="G31" i="4"/>
  <c r="F31" i="4"/>
  <c r="H29" i="4"/>
  <c r="G29" i="4"/>
  <c r="F29" i="4"/>
  <c r="H27" i="4"/>
  <c r="G27" i="4"/>
  <c r="F27" i="4"/>
  <c r="H24" i="4"/>
  <c r="G24" i="4"/>
  <c r="F24" i="4"/>
  <c r="H22" i="4"/>
  <c r="G22" i="4"/>
  <c r="F22" i="4"/>
  <c r="H20" i="4"/>
  <c r="G20" i="4"/>
  <c r="F20" i="4"/>
  <c r="H18" i="4"/>
  <c r="G18" i="4"/>
  <c r="F18" i="4"/>
  <c r="H16" i="4"/>
  <c r="G16" i="4"/>
  <c r="F16" i="4"/>
</calcChain>
</file>

<file path=xl/sharedStrings.xml><?xml version="1.0" encoding="utf-8"?>
<sst xmlns="http://schemas.openxmlformats.org/spreadsheetml/2006/main" count="899" uniqueCount="580">
  <si>
    <t>Наименование Работ</t>
  </si>
  <si>
    <t>Единица измерения</t>
  </si>
  <si>
    <t>Состав работ</t>
  </si>
  <si>
    <t>Стоимость строительства (с учетом ПИР) единицы измерения без НДС, руб.</t>
  </si>
  <si>
    <t>1 порт</t>
  </si>
  <si>
    <t>1 метр</t>
  </si>
  <si>
    <t>1 км трассы</t>
  </si>
  <si>
    <t>1 колодец</t>
  </si>
  <si>
    <t>1 комплект</t>
  </si>
  <si>
    <t>1 колодец в комплекте</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</si>
  <si>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</si>
  <si>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</si>
  <si>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</si>
  <si>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</si>
  <si>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</si>
  <si>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</si>
  <si>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</si>
  <si>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</si>
  <si>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</si>
  <si>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</si>
  <si>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</si>
  <si>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</si>
  <si>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</si>
  <si>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</si>
  <si>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</si>
  <si>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</si>
  <si>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метр RG</t>
  </si>
  <si>
    <t>точка подключения</t>
  </si>
  <si>
    <t>Стоимость работ</t>
  </si>
  <si>
    <t>без учета оборудования (в том числе без учета стоимости абонентских розеток для FTTB+IP СПВ)</t>
  </si>
  <si>
    <t>с учетом оборудования (только для FTTB)</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</si>
  <si>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</si>
  <si>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</si>
  <si>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</si>
  <si>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</si>
  <si>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</si>
  <si>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</si>
  <si>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</si>
  <si>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</si>
  <si>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</si>
  <si>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</si>
  <si>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1 щит</t>
  </si>
  <si>
    <t>где,</t>
  </si>
  <si>
    <t>1 узел</t>
  </si>
  <si>
    <t>1 коммутатор</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</si>
  <si>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</si>
  <si>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</si>
  <si>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</si>
  <si>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</si>
  <si>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</si>
  <si>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</si>
  <si>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комплект</t>
  </si>
  <si>
    <t xml:space="preserve">Доумощнение ДРС в процессе строительства - прокладка и монтаж многопарного передаточного кабеля "витая пара" кат. 5е  </t>
  </si>
  <si>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произведением количества подключаемых домов на регламентированную длину в 500 м.</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</si>
  <si>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</si>
  <si>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</si>
  <si>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</si>
  <si>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</si>
  <si>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</si>
  <si>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100.6</t>
  </si>
  <si>
    <t xml:space="preserve"> 100.7</t>
  </si>
  <si>
    <t xml:space="preserve"> 100.8</t>
  </si>
  <si>
    <t xml:space="preserve"> 100.9</t>
  </si>
  <si>
    <t xml:space="preserve"> 100.10</t>
  </si>
  <si>
    <t xml:space="preserve"> 101.6</t>
  </si>
  <si>
    <t>101.7</t>
  </si>
  <si>
    <t xml:space="preserve"> 101.8</t>
  </si>
  <si>
    <t xml:space="preserve"> 101.9</t>
  </si>
  <si>
    <t xml:space="preserve"> 101.10</t>
  </si>
  <si>
    <t xml:space="preserve"> 102.1</t>
  </si>
  <si>
    <t xml:space="preserve"> 102.2</t>
  </si>
  <si>
    <t xml:space="preserve"> 102.3</t>
  </si>
  <si>
    <t>403.1</t>
  </si>
  <si>
    <t>403.2</t>
  </si>
  <si>
    <t>700.1</t>
  </si>
  <si>
    <t>700.2</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</si>
  <si>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</si>
  <si>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</si>
  <si>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</si>
  <si>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</si>
  <si>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</si>
  <si>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</si>
  <si>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</si>
  <si>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</si>
  <si>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</si>
  <si>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</si>
  <si>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</si>
  <si>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</si>
  <si>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</si>
  <si>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</si>
  <si>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</si>
  <si>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</si>
  <si>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</si>
  <si>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</si>
  <si>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</si>
  <si>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</si>
  <si>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</si>
  <si>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</si>
  <si>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</si>
  <si>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</si>
  <si>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</si>
  <si>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</si>
  <si>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</si>
  <si>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 xml:space="preserve">Раздел 1. Удельные расценки на виды работ для строительства FTTB </t>
  </si>
  <si>
    <t>Раздел 2. Удельные расценки на виды работ для строительства объектов  PON (GPON)</t>
  </si>
  <si>
    <t>Раздел 7.  Удельные расценки для строительства объектов КТВ на существующих сетях FTTB, FTTx</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</si>
  <si>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</si>
  <si>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канализация</t>
  </si>
  <si>
    <t>грунт</t>
  </si>
  <si>
    <t>подвес 8</t>
  </si>
  <si>
    <t>подвес самонес</t>
  </si>
  <si>
    <t>негорючий</t>
  </si>
  <si>
    <t>коэфф.</t>
  </si>
  <si>
    <t>шкос</t>
  </si>
  <si>
    <t>ввести Ксн:</t>
  </si>
  <si>
    <t xml:space="preserve"> понижающий коэффициент раздела</t>
  </si>
  <si>
    <t>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</si>
  <si>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</si>
  <si>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2б</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</si>
  <si>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</si>
  <si>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</si>
  <si>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</si>
  <si>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</si>
  <si>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t>403.3</t>
  </si>
  <si>
    <t>Комплект           1 контейнер</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</si>
  <si>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</si>
  <si>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</si>
  <si>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r>
      <rPr>
        <sz val="10"/>
        <color theme="4" tint="-0.249977111117893"/>
        <rFont val="Consolas"/>
        <family val="3"/>
        <charset val="204"/>
      </rPr>
      <t>Lопр.</t>
    </r>
    <r>
      <rPr>
        <sz val="10"/>
        <color theme="1"/>
        <rFont val="Consolas"/>
        <family val="3"/>
        <charset val="204"/>
      </rPr>
      <t xml:space="preserve">- длина кабеля ВОК в метрах, превышающая параметр "до 500 м. в кластере ШПД" и не учтенная стоимостью удельной расценки за порт FTTB  ( по удельной расценке </t>
    </r>
    <r>
      <rPr>
        <sz val="10"/>
        <color rgb="FFFF0000"/>
        <rFont val="Consolas"/>
        <family val="3"/>
        <charset val="204"/>
      </rPr>
      <t>№ 103</t>
    </r>
    <r>
      <rPr>
        <sz val="10"/>
        <color theme="1"/>
        <rFont val="Consolas"/>
        <family val="3"/>
        <charset val="204"/>
      </rPr>
      <t>)</t>
    </r>
  </si>
  <si>
    <r>
      <rPr>
        <sz val="10"/>
        <color theme="4" tint="-0.249977111117893"/>
        <rFont val="Consolas"/>
        <family val="3"/>
        <charset val="204"/>
      </rPr>
      <t>Lk</t>
    </r>
    <r>
      <rPr>
        <sz val="10"/>
        <color theme="1"/>
        <rFont val="Consolas"/>
        <family val="3"/>
        <charset val="204"/>
      </rPr>
      <t>- длина кабеля на к-ый дом от распределительной муфты основного (опорного) ствола опт. магистрали до ТШ в доме, включая переходы между ТШ,в метрах</t>
    </r>
  </si>
  <si>
    <r>
      <rPr>
        <sz val="10"/>
        <color theme="4" tint="-0.249977111117893"/>
        <rFont val="Consolas"/>
        <family val="3"/>
        <charset val="204"/>
      </rPr>
      <t>Lосн.</t>
    </r>
    <r>
      <rPr>
        <sz val="10"/>
        <color theme="1"/>
        <rFont val="Consolas"/>
        <family val="3"/>
        <charset val="204"/>
      </rPr>
      <t>- длина основного (опорного) ствола опт. магистрали от точки подключения ( кросс УА, муфта сущ. ВОК и пр.) до разветвительной муфты в метрах</t>
    </r>
  </si>
  <si>
    <r>
      <rPr>
        <sz val="10"/>
        <color theme="4" tint="-0.249977111117893"/>
        <rFont val="Consolas"/>
        <family val="3"/>
        <charset val="204"/>
      </rPr>
      <t>n</t>
    </r>
    <r>
      <rPr>
        <sz val="10"/>
        <color theme="1"/>
        <rFont val="Consolas"/>
        <family val="3"/>
        <charset val="204"/>
      </rPr>
      <t>- количество домов, подключаемых с данной опт. магистрали</t>
    </r>
  </si>
  <si>
    <t>Установка вызывной панели домофона или замка на вторую дверь</t>
  </si>
  <si>
    <t>Прокладка металлорукава</t>
  </si>
  <si>
    <t xml:space="preserve">2.3. Строительство сетей PON в МКД </t>
  </si>
  <si>
    <t>208.1</t>
  </si>
  <si>
    <t>208.2</t>
  </si>
  <si>
    <t>209.1</t>
  </si>
  <si>
    <t>209.2</t>
  </si>
  <si>
    <t>порт 1-го каскада</t>
  </si>
  <si>
    <t>порт 2-го каскада</t>
  </si>
  <si>
    <t>Монтаж оборудования ГО и ЧС</t>
  </si>
  <si>
    <t>В случаях превышения смонтированной портовой ёмкости над количеством охватываемых домохозяйств в доме расчёт за выполненные работы производится по количеству домохозяйств.</t>
  </si>
  <si>
    <t>407.1</t>
  </si>
  <si>
    <t>подъезд</t>
  </si>
  <si>
    <t>один шлагбаум</t>
  </si>
  <si>
    <t>Организация БС телеметрии</t>
  </si>
  <si>
    <t>одна БС</t>
  </si>
  <si>
    <t>401.1</t>
  </si>
  <si>
    <t>ПНР на систему домофонии</t>
  </si>
  <si>
    <t>Прокладка распределительного радиофидера</t>
  </si>
  <si>
    <t>Установка ТАМУ (Трансформатор абонентский унифицированный)</t>
  </si>
  <si>
    <t>Монтаж электросчетчика с  радиомодулем</t>
  </si>
  <si>
    <t>Монтаж модуля сопряжения  (LORA)</t>
  </si>
  <si>
    <t>1 дх</t>
  </si>
  <si>
    <t>СМР:Программирование ключей (до 3-х ключей), программирование системы домофонии</t>
  </si>
  <si>
    <t>Выполнение комплекса инсталляционных  работ по домофонии</t>
  </si>
  <si>
    <t>Монтаж автоматизированного рабочего места (АРМ)</t>
  </si>
  <si>
    <t>Обновление программного обеспечения коммутатора/голосового шлюза</t>
  </si>
  <si>
    <t>1.1. Строительство сетей FTTB cтандартная застройка и новостройки</t>
  </si>
  <si>
    <r>
      <t xml:space="preserve">1.3.Строительство сетей FTTB </t>
    </r>
    <r>
      <rPr>
        <b/>
        <sz val="12"/>
        <color rgb="FFFF0000"/>
        <rFont val="Consolas"/>
        <family val="3"/>
        <charset val="204"/>
      </rPr>
      <t>1 GE</t>
    </r>
    <r>
      <rPr>
        <b/>
        <sz val="12"/>
        <color theme="1"/>
        <rFont val="Consolas"/>
        <family val="3"/>
        <charset val="204"/>
      </rPr>
      <t xml:space="preserve"> стандартная застройка и новостройки</t>
    </r>
  </si>
  <si>
    <t>Удельная стоимость Работ без учёта ВОК на магистральном участке, 
руб. без НДС</t>
  </si>
  <si>
    <r>
      <t>GPON - стандартное строительство в домах</t>
    </r>
    <r>
      <rPr>
        <b/>
        <sz val="9"/>
        <color theme="1" tint="4.9989318521683403E-2"/>
        <rFont val="Consolas"/>
        <family val="3"/>
        <charset val="204"/>
      </rPr>
      <t xml:space="preserve"> </t>
    </r>
    <r>
      <rPr>
        <b/>
        <sz val="9"/>
        <color rgb="FFFF0000"/>
        <rFont val="Consolas"/>
        <family val="3"/>
        <charset val="204"/>
      </rPr>
      <t>от 3-х этажей</t>
    </r>
    <r>
      <rPr>
        <sz val="9"/>
        <color theme="1" tint="4.9989318521683403E-2"/>
        <rFont val="Consolas"/>
        <family val="3"/>
        <charset val="204"/>
      </rPr>
      <t xml:space="preserve"> </t>
    </r>
    <r>
      <rPr>
        <b/>
        <sz val="9"/>
        <color rgb="FFFF0000"/>
        <rFont val="Consolas"/>
        <family val="3"/>
        <charset val="204"/>
      </rPr>
      <t>и выше</t>
    </r>
    <r>
      <rPr>
        <sz val="9"/>
        <color theme="1" tint="4.9989318521683403E-2"/>
        <rFont val="Consolas"/>
        <family val="3"/>
        <charset val="204"/>
      </rPr>
      <t xml:space="preserve"> (ДРС под 100%, стояки под 100%, ОРШ в каждом доме, ОРК через этаж, нормативная длина магистральных участков ВОЛС в кластере ШПД 500 м на один дом)</t>
    </r>
  </si>
  <si>
    <r>
      <t xml:space="preserve">GPON -  строительство в малоэтажных домах высотой </t>
    </r>
    <r>
      <rPr>
        <b/>
        <sz val="9"/>
        <color rgb="FFFF0000"/>
        <rFont val="Consolas"/>
        <family val="3"/>
        <charset val="204"/>
      </rPr>
      <t>до 3-х этажей и ниже</t>
    </r>
    <r>
      <rPr>
        <sz val="9"/>
        <color theme="1" tint="4.9989318521683403E-2"/>
        <rFont val="Consolas"/>
        <family val="3"/>
        <charset val="204"/>
      </rPr>
      <t xml:space="preserve">  (ОРК - одна на подъезд, ОРШ  на группу домов,  кабель от ОРШ до ОРК методом подвеса, нормативная длина магистральных участков ВОЛС в кластере ШПД  500 м на один дом)</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</si>
  <si>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</si>
  <si>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9"/>
        <color rgb="FFFF0000"/>
        <rFont val="Consolas"/>
        <family val="3"/>
        <charset val="204"/>
      </rPr>
      <t xml:space="preserve"> 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</si>
  <si>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rFont val="Consolas"/>
        <family val="3"/>
        <charset val="204"/>
      </rPr>
      <t>, ,оконечивание кабеля (МПК и ВОК) с обеих сторон,  нормативная длина  магистральных участков ВОЛС</t>
    </r>
    <r>
      <rPr>
        <sz val="9"/>
        <color rgb="FFFF0000"/>
        <rFont val="Consolas"/>
        <family val="3"/>
        <charset val="204"/>
      </rPr>
      <t xml:space="preserve"> </t>
    </r>
    <r>
      <rPr>
        <b/>
        <sz val="9"/>
        <color rgb="FFFF0000"/>
        <rFont val="Consolas"/>
        <family val="3"/>
        <charset val="204"/>
      </rPr>
      <t>в кластере ШПД  до 500 м на один дом</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</si>
  <si>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</si>
  <si>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tint="4.9989318521683403E-2"/>
        <rFont val="Consolas"/>
        <family val="3"/>
        <charset val="204"/>
      </rPr>
      <t>;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t>
    </r>
    <r>
      <rPr>
        <sz val="9"/>
        <color rgb="FF0070C0"/>
        <rFont val="Consolas"/>
        <family val="3"/>
        <charset val="204"/>
      </rPr>
      <t>подрезку крон деревьев</t>
    </r>
    <r>
      <rPr>
        <sz val="9"/>
        <color theme="1" tint="4.9989318521683403E-2"/>
        <rFont val="Consolas"/>
        <family val="3"/>
        <charset val="204"/>
      </rPr>
      <t xml:space="preserve">, бирки, сигнальные (опозновательные) ленты;внутриобъектовые работы, </t>
    </r>
    <r>
      <rPr>
        <sz val="9"/>
        <color rgb="FFFF0000"/>
        <rFont val="Consolas"/>
        <family val="3"/>
        <charset val="204"/>
      </rPr>
      <t>включая стоимость материалов и конструкций</t>
    </r>
    <r>
      <rPr>
        <sz val="9"/>
        <color theme="1" tint="4.9989318521683403E-2"/>
        <rFont val="Consolas"/>
        <family val="3"/>
        <charset val="204"/>
      </rPr>
      <t xml:space="preserve">: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оформление комплекта исполнительной документации по МР и РД</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</si>
  <si>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b/>
        <sz val="9"/>
        <color rgb="FFFF0000"/>
        <rFont val="Consolas"/>
        <family val="3"/>
        <charset val="204"/>
      </rPr>
      <t>без учета стоимости коммутатора агрегации, коммутатора доступа и  телекоммуникационного шкафа узла доступа (ТШ)</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</si>
  <si>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tint="4.9989318521683403E-2"/>
        <rFont val="Consolas"/>
        <family val="3"/>
        <charset val="204"/>
      </rPr>
      <t xml:space="preserve">, ,оконечивание кабеля (МПК и ВОК) с обеих сторон,  нормативная длина  магистральных участков </t>
    </r>
    <r>
      <rPr>
        <b/>
        <sz val="9"/>
        <color rgb="FFFF0000"/>
        <rFont val="Consolas"/>
        <family val="3"/>
        <charset val="204"/>
      </rPr>
      <t xml:space="preserve">ВОЛС в кластере ШПД  до 500 м </t>
    </r>
    <r>
      <rPr>
        <sz val="9"/>
        <color theme="1" tint="4.9989318521683403E-2"/>
        <rFont val="Consolas"/>
        <family val="3"/>
        <charset val="204"/>
      </rPr>
      <t>на один дом</t>
    </r>
  </si>
  <si>
    <t>1.2.Работы,независимые от % проникновения</t>
  </si>
  <si>
    <t>104.1</t>
  </si>
  <si>
    <t>104.2</t>
  </si>
  <si>
    <t>104.3</t>
  </si>
  <si>
    <t>104.4</t>
  </si>
  <si>
    <t>104.5</t>
  </si>
  <si>
    <t>105.1</t>
  </si>
  <si>
    <t>105.2</t>
  </si>
  <si>
    <t>105.3</t>
  </si>
  <si>
    <t>105.4</t>
  </si>
  <si>
    <t>105.5</t>
  </si>
  <si>
    <r>
      <t xml:space="preserve">СМР, ПИР, прочие затраты, не ограничиваясь перечисленным:монтаж этажного оповещателя 30В, </t>
    </r>
    <r>
      <rPr>
        <sz val="9"/>
        <color rgb="FFFF0000"/>
        <rFont val="Consolas"/>
        <family val="3"/>
        <charset val="204"/>
      </rPr>
      <t>без стоимости оборудования, с учетом всех материалов.</t>
    </r>
  </si>
  <si>
    <r>
      <t xml:space="preserve">СМР, ПИР, прочие затраты, не ограничиваясь перечисленным:монтаж рупорного громкоговорителя 100 В, </t>
    </r>
    <r>
      <rPr>
        <sz val="9"/>
        <color rgb="FFFF0000"/>
        <rFont val="Consolas"/>
        <family val="3"/>
        <charset val="204"/>
      </rPr>
      <t>без стоимости оборудования, с учетом всех материалов.</t>
    </r>
  </si>
  <si>
    <r>
      <t>ПИР, СМР, Прочие затраты, не ограничиваясь перечисленным: Разработка грунта, прокладка ПВХ трубки в грунт, засыпка, трамбовка,</t>
    </r>
    <r>
      <rPr>
        <sz val="9"/>
        <color rgb="FFFF0000"/>
        <rFont val="Consolas"/>
        <family val="3"/>
        <charset val="204"/>
      </rPr>
      <t xml:space="preserve"> с учетом стоимости всех материалов, с восстановлением благоустройства.</t>
    </r>
    <r>
      <rPr>
        <sz val="9"/>
        <rFont val="Consolas"/>
        <family val="3"/>
        <charset val="204"/>
      </rPr>
      <t xml:space="preserve"> </t>
    </r>
  </si>
  <si>
    <r>
      <t xml:space="preserve">ПИР, СМР, прочие,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 </t>
    </r>
    <r>
      <rPr>
        <sz val="9"/>
        <color rgb="FFFF0000"/>
        <rFont val="Consolas"/>
        <family val="3"/>
        <charset val="204"/>
      </rPr>
      <t>с учетом стоимости  кабеля,  коннектора, прочих материалов.</t>
    </r>
    <r>
      <rPr>
        <sz val="9"/>
        <color theme="1" tint="4.9989318521683403E-2"/>
        <rFont val="Consolas"/>
        <family val="3"/>
        <charset val="204"/>
      </rPr>
      <t xml:space="preserve">   Оформление исполнительной документации по МР.</t>
    </r>
  </si>
  <si>
    <r>
      <t>ПИР, СМР:Работы и Услуги. Включено не ограничиваясь перечисленным: прокладка и монтаж аудиотрубки, с устройствоам отверстий  в стенах (с установкой гильз) с заделкой,</t>
    </r>
    <r>
      <rPr>
        <sz val="9"/>
        <color rgb="FFFF0000"/>
        <rFont val="Consolas"/>
        <family val="3"/>
        <charset val="204"/>
      </rPr>
      <t xml:space="preserve"> с учетом стоимости всех материалов</t>
    </r>
    <r>
      <rPr>
        <sz val="9"/>
        <color theme="1" tint="4.9989318521683403E-2"/>
        <rFont val="Consolas"/>
        <family val="3"/>
        <charset val="204"/>
      </rPr>
      <t>.Оформление исполнительной документации по МР.</t>
    </r>
  </si>
  <si>
    <r>
      <t xml:space="preserve">ПИР, СМР: </t>
    </r>
    <r>
      <rPr>
        <sz val="9"/>
        <color rgb="FFFF0000"/>
        <rFont val="Consolas"/>
        <family val="3"/>
        <charset val="204"/>
      </rPr>
      <t>с учетом стоимости электросчетчика и всех материалов</t>
    </r>
    <r>
      <rPr>
        <sz val="9"/>
        <color theme="1" tint="4.9989318521683403E-2"/>
        <rFont val="Consolas"/>
        <family val="3"/>
        <charset val="204"/>
      </rPr>
      <t xml:space="preserve">, включая монтаж и подключение автоматических выключателей и установку защитного ящика. </t>
    </r>
  </si>
  <si>
    <r>
      <t xml:space="preserve">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</si>
  <si>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и открытия с помощью кодовой панели</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</si>
  <si>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распознавания номеров,</t>
    </r>
    <r>
      <rPr>
        <sz val="9"/>
        <color rgb="FFFF0000"/>
        <rFont val="Consolas"/>
        <family val="3"/>
        <charset val="204"/>
      </rPr>
      <t>с учетом стоимости материалов и комплектующих.   Не включено: Абонентские комплекты.</t>
    </r>
  </si>
  <si>
    <r>
      <t xml:space="preserve">ПИР, СМР: Монтаж медножильной фидерной линии 240 В методом подвеса на трубостойки, </t>
    </r>
    <r>
      <rPr>
        <sz val="9"/>
        <color rgb="FFFF0000"/>
        <rFont val="Consolas"/>
        <family val="3"/>
        <charset val="204"/>
      </rPr>
      <t>включая кабель, трубостойки, анкера и расходные материалы.</t>
    </r>
  </si>
  <si>
    <r>
      <t xml:space="preserve">СМР, не ограничиваясь перечисленным: установка  коммутатора  доступа/СПВ-конвертера, патч-панели в существующий шкаф,  включая монтаж SFP </t>
    </r>
    <r>
      <rPr>
        <sz val="9"/>
        <color rgb="FFFF0000"/>
        <rFont val="Consolas"/>
        <family val="3"/>
        <charset val="204"/>
      </rPr>
      <t>и стоимость материалов и кабеля, без учета стоимости оборудования</t>
    </r>
    <r>
      <rPr>
        <sz val="9"/>
        <color theme="1" tint="4.9989318521683403E-2"/>
        <rFont val="Consolas"/>
        <family val="3"/>
        <charset val="204"/>
      </rPr>
      <t>.Подключение  электропитания от существующего источника питания;  подключение к сети передачи данных.  Оформление исполнительной документации по МР.</t>
    </r>
  </si>
  <si>
    <r>
      <t>ПИР, СМР: Монтаж понижающего абонентского трансформатора (ТАМУ)</t>
    </r>
    <r>
      <rPr>
        <sz val="9"/>
        <color rgb="FFFF0000"/>
        <rFont val="Consolas"/>
        <family val="3"/>
        <charset val="204"/>
      </rPr>
      <t xml:space="preserve"> с учетом стоимости всех материалов</t>
    </r>
  </si>
  <si>
    <r>
      <t xml:space="preserve">№(код) </t>
    </r>
    <r>
      <rPr>
        <sz val="8"/>
        <color theme="1" tint="4.9989318521683403E-2"/>
        <rFont val="Consolas"/>
        <family val="3"/>
        <charset val="204"/>
      </rPr>
      <t>расценки</t>
    </r>
  </si>
  <si>
    <t>908.2</t>
  </si>
  <si>
    <t>1010.1</t>
  </si>
  <si>
    <t>Установка розетки (220 В)</t>
  </si>
  <si>
    <t>ПНР на вызывную панель домофона</t>
  </si>
  <si>
    <t xml:space="preserve">Настоящие удельные расценки предназначены для строительства сети абонентского доступа с использованием технологии FTTb для предоставления  комплекса услуг «умный дом». При этом данные расценки предназначены для планирования затрат и оплаты работ по строительству ДРС, дооборудованию узлов доступа, устройству абонентской и прочей разводок, других работ в целях получения дополнительных услуг (радиофикация, домофония, видеонаблюдение, охранная сигнализация, дворовый Wi-Fi, сбор показаний приборов учета потребления энергоресурсов, прочие сервисы). Настоящие расценки применять совместно с утвержденными  удельными расценками на строительство ШПД.Отсутсутствующие в настоящем перечне и необходимые к применению расценки (такие, как стоимость порта FTTB, дополнительные работы на магистрали, установка дополнительных узлов доступа и другие) следует учитывать, используя утвержденные расценки из соотвествующих Разделов. </t>
  </si>
  <si>
    <t>СМР,ПНР:Включая весь перечень работ но настройке оборудования</t>
  </si>
  <si>
    <r>
      <t xml:space="preserve">Прокладка провода трансляционного типа ПТВЖ для радиофикации жилого дома </t>
    </r>
    <r>
      <rPr>
        <b/>
        <sz val="9"/>
        <color theme="1" tint="4.9989318521683403E-2"/>
        <rFont val="Consolas"/>
        <family val="3"/>
        <charset val="204"/>
      </rPr>
      <t>(скрытая проводка)</t>
    </r>
  </si>
  <si>
    <r>
      <t>Устройство абонентской разводки кабелем типа UTP/FTP Cat 5 (</t>
    </r>
    <r>
      <rPr>
        <b/>
        <sz val="9"/>
        <color rgb="FFFF0000"/>
        <rFont val="Consolas"/>
        <family val="3"/>
        <charset val="204"/>
      </rPr>
      <t>от 5 до 8 пар</t>
    </r>
    <r>
      <rPr>
        <sz val="9"/>
        <color theme="1"/>
        <rFont val="Consolas"/>
        <family val="3"/>
        <charset val="204"/>
      </rPr>
      <t xml:space="preserve">)  </t>
    </r>
    <r>
      <rPr>
        <b/>
        <sz val="9"/>
        <color theme="1"/>
        <rFont val="Consolas"/>
        <family val="3"/>
        <charset val="204"/>
      </rPr>
      <t xml:space="preserve">по стене/потолку с креплением скобами,монтажными площадками </t>
    </r>
    <r>
      <rPr>
        <sz val="9"/>
        <color theme="1"/>
        <rFont val="Consolas"/>
        <family val="3"/>
        <charset val="204"/>
      </rPr>
      <t>(открытая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</si>
  <si>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по стене </t>
    </r>
    <r>
      <rPr>
        <b/>
        <sz val="9"/>
        <color theme="1" tint="4.9989318521683403E-2"/>
        <rFont val="Consolas"/>
        <family val="3"/>
        <charset val="204"/>
      </rPr>
      <t>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коннектором типа RJ или розеткой типа RJ</t>
    </r>
  </si>
  <si>
    <r>
      <t xml:space="preserve">Прокладка и монтаж кабеля типа UTP/FTP </t>
    </r>
    <r>
      <rPr>
        <b/>
        <sz val="9"/>
        <color theme="1" tint="4.9989318521683403E-2"/>
        <rFont val="Consolas"/>
        <family val="3"/>
        <charset val="204"/>
      </rPr>
      <t>методом воздушного перехода</t>
    </r>
    <r>
      <rPr>
        <sz val="9"/>
        <color theme="1" tint="4.9989318521683403E-2"/>
        <rFont val="Consolas"/>
        <family val="3"/>
        <charset val="204"/>
      </rPr>
      <t xml:space="preserve"> с оконцовкой коннектором типа RJ </t>
    </r>
  </si>
  <si>
    <r>
      <t xml:space="preserve">Установка, монтаж, настройка  видеокамеры с кронштейном </t>
    </r>
    <r>
      <rPr>
        <b/>
        <sz val="9"/>
        <color theme="1" tint="4.9989318521683403E-2"/>
        <rFont val="Consolas"/>
        <family val="3"/>
        <charset val="204"/>
      </rPr>
      <t>на фасаде здания (уличной)</t>
    </r>
  </si>
  <si>
    <r>
      <t xml:space="preserve">Установка вызывной панели домофона (SIP) </t>
    </r>
    <r>
      <rPr>
        <b/>
        <sz val="9"/>
        <color theme="1" tint="4.9989318521683403E-2"/>
        <rFont val="Consolas"/>
        <family val="3"/>
        <charset val="204"/>
      </rPr>
      <t>в квартире</t>
    </r>
  </si>
  <si>
    <r>
      <t xml:space="preserve">Установка аудиотрубки </t>
    </r>
    <r>
      <rPr>
        <b/>
        <sz val="9"/>
        <color theme="1" tint="4.9989318521683403E-2"/>
        <rFont val="Consolas"/>
        <family val="3"/>
        <charset val="204"/>
      </rPr>
      <t>в квартире</t>
    </r>
    <r>
      <rPr>
        <sz val="9"/>
        <color theme="1" tint="4.9989318521683403E-2"/>
        <rFont val="Consolas"/>
        <family val="3"/>
        <charset val="204"/>
      </rPr>
      <t xml:space="preserve"> абонента</t>
    </r>
  </si>
  <si>
    <r>
      <t xml:space="preserve">Сборка и монтаж базовой радиостанции </t>
    </r>
    <r>
      <rPr>
        <b/>
        <sz val="9"/>
        <color theme="1" tint="4.9989318521683403E-2"/>
        <rFont val="Consolas"/>
        <family val="3"/>
        <charset val="204"/>
      </rPr>
      <t>на проектируемых конструкциях</t>
    </r>
    <r>
      <rPr>
        <sz val="9"/>
        <color theme="1" tint="4.9989318521683403E-2"/>
        <rFont val="Consolas"/>
        <family val="3"/>
        <charset val="204"/>
      </rPr>
      <t xml:space="preserve"> с их монтажом  </t>
    </r>
  </si>
  <si>
    <r>
      <t>Сборка и монтаж базовой радиостанции</t>
    </r>
    <r>
      <rPr>
        <b/>
        <sz val="9"/>
        <color theme="1" tint="4.9989318521683403E-2"/>
        <rFont val="Consolas"/>
        <family val="3"/>
        <charset val="204"/>
      </rPr>
      <t xml:space="preserve"> на существующих конструкциях</t>
    </r>
  </si>
  <si>
    <r>
      <t xml:space="preserve">Прокладка и монтаж кабеля для внутрилифтовой камеры </t>
    </r>
    <r>
      <rPr>
        <b/>
        <sz val="9"/>
        <color theme="1" tint="4.9989318521683403E-2"/>
        <rFont val="Consolas"/>
        <family val="3"/>
        <charset val="204"/>
      </rPr>
      <t>в шахте лифта</t>
    </r>
  </si>
  <si>
    <r>
      <t xml:space="preserve">Организация шлагбаума </t>
    </r>
    <r>
      <rPr>
        <b/>
        <sz val="9"/>
        <color rgb="FFFF0000"/>
        <rFont val="Consolas"/>
        <family val="3"/>
        <charset val="204"/>
      </rPr>
      <t>(тип 1)</t>
    </r>
  </si>
  <si>
    <r>
      <t xml:space="preserve">Организация шлагбаума </t>
    </r>
    <r>
      <rPr>
        <b/>
        <sz val="9"/>
        <color rgb="FFFF0000"/>
        <rFont val="Consolas"/>
        <family val="3"/>
        <charset val="204"/>
      </rPr>
      <t>(тип 2)</t>
    </r>
  </si>
  <si>
    <r>
      <t xml:space="preserve">Организация шлагбаума </t>
    </r>
    <r>
      <rPr>
        <b/>
        <sz val="9"/>
        <color rgb="FFFF0000"/>
        <rFont val="Consolas"/>
        <family val="3"/>
        <charset val="204"/>
      </rPr>
      <t>(тип 3)</t>
    </r>
  </si>
  <si>
    <r>
      <t xml:space="preserve">Монтаж оборудования Wi-Fi </t>
    </r>
    <r>
      <rPr>
        <b/>
        <sz val="9"/>
        <color rgb="FFFF0000"/>
        <rFont val="Consolas"/>
        <family val="3"/>
        <charset val="204"/>
      </rPr>
      <t>внешнего</t>
    </r>
    <r>
      <rPr>
        <sz val="9"/>
        <color theme="1" tint="4.9989318521683403E-2"/>
        <rFont val="Consolas"/>
        <family val="3"/>
        <charset val="204"/>
      </rPr>
      <t xml:space="preserve"> размещения (Outdoor) 
</t>
    </r>
  </si>
  <si>
    <r>
      <t xml:space="preserve">Монтаж оборудования Wi-Fi </t>
    </r>
    <r>
      <rPr>
        <b/>
        <sz val="9"/>
        <color rgb="FFFF0000"/>
        <rFont val="Consolas"/>
        <family val="3"/>
        <charset val="204"/>
      </rPr>
      <t xml:space="preserve">внутреннего </t>
    </r>
    <r>
      <rPr>
        <sz val="9"/>
        <color theme="1" tint="4.9989318521683403E-2"/>
        <rFont val="Consolas"/>
        <family val="3"/>
        <charset val="204"/>
      </rPr>
      <t xml:space="preserve">размещения (Indoor) 
</t>
    </r>
  </si>
  <si>
    <r>
      <t xml:space="preserve">Радиофикация подъездов в случае </t>
    </r>
    <r>
      <rPr>
        <b/>
        <sz val="9"/>
        <color theme="1" tint="4.9989318521683403E-2"/>
        <rFont val="Consolas"/>
        <family val="3"/>
        <charset val="204"/>
      </rPr>
      <t>более 1-ого подъезда</t>
    </r>
    <r>
      <rPr>
        <sz val="9"/>
        <color theme="1" tint="4.9989318521683403E-2"/>
        <rFont val="Consolas"/>
        <family val="3"/>
        <charset val="204"/>
      </rPr>
      <t xml:space="preserve"> в доме</t>
    </r>
  </si>
  <si>
    <r>
      <t>Монтаж дополнительного коммутатора доступа (в том числе коммутатора РОЕ)/СПВ-конвертера в ранее установленный шкаф в узле доступа для реализации дополнительных услуг (</t>
    </r>
    <r>
      <rPr>
        <sz val="9"/>
        <color rgb="FFFF0000"/>
        <rFont val="Consolas"/>
        <family val="3"/>
        <charset val="204"/>
      </rPr>
      <t>см. Примечание 12</t>
    </r>
    <r>
      <rPr>
        <sz val="9"/>
        <color theme="1" tint="4.9989318521683403E-2"/>
        <rFont val="Consolas"/>
        <family val="3"/>
        <charset val="204"/>
      </rPr>
      <t>)</t>
    </r>
  </si>
  <si>
    <r>
      <t xml:space="preserve">Прокладка провода трансляционного для радиофикации жилого дома </t>
    </r>
    <r>
      <rPr>
        <b/>
        <sz val="9"/>
        <color rgb="FFFF0000"/>
        <rFont val="Consolas"/>
        <family val="3"/>
        <charset val="204"/>
      </rPr>
      <t>с устройством инфраструктуры</t>
    </r>
    <r>
      <rPr>
        <sz val="9"/>
        <color theme="1" tint="4.9989318521683403E-2"/>
        <rFont val="Consolas"/>
        <family val="3"/>
        <charset val="204"/>
      </rPr>
      <t xml:space="preserve"> для провода</t>
    </r>
  </si>
  <si>
    <r>
      <t xml:space="preserve">Прокладка провода трансляционного типа ПТВЖ для радиофикации жилого дома </t>
    </r>
    <r>
      <rPr>
        <b/>
        <sz val="9"/>
        <color theme="1" tint="4.9989318521683403E-2"/>
        <rFont val="Consolas"/>
        <family val="3"/>
        <charset val="204"/>
      </rPr>
      <t xml:space="preserve">в готовой инфраструктуре </t>
    </r>
  </si>
  <si>
    <r>
      <t>Монтаж этажного оповещателя</t>
    </r>
    <r>
      <rPr>
        <b/>
        <sz val="9"/>
        <color rgb="FFFF0000"/>
        <rFont val="Consolas"/>
        <family val="3"/>
        <charset val="204"/>
      </rPr>
      <t xml:space="preserve"> 30 В</t>
    </r>
  </si>
  <si>
    <r>
      <t xml:space="preserve">Монтаж рупорного громкоговорителя </t>
    </r>
    <r>
      <rPr>
        <b/>
        <sz val="9"/>
        <color rgb="FFFF0000"/>
        <rFont val="Consolas"/>
        <family val="3"/>
        <charset val="204"/>
      </rPr>
      <t>100 В</t>
    </r>
  </si>
  <si>
    <r>
      <t xml:space="preserve">Прокладка и монтаж кабеля типа ВВГ по </t>
    </r>
    <r>
      <rPr>
        <b/>
        <sz val="9"/>
        <color theme="1" tint="4.9989318521683403E-2"/>
        <rFont val="Consolas"/>
        <family val="3"/>
        <charset val="204"/>
      </rPr>
      <t xml:space="preserve">проектируемому металлорукаву с его установкой </t>
    </r>
  </si>
  <si>
    <r>
      <t xml:space="preserve">Прокладка и монтаж кабеля типа ВВГ/ПВС по стене </t>
    </r>
    <r>
      <rPr>
        <b/>
        <sz val="9"/>
        <color theme="1" tint="4.9989318521683403E-2"/>
        <rFont val="Consolas"/>
        <family val="3"/>
        <charset val="204"/>
      </rPr>
      <t xml:space="preserve">с креплением  скобами (открытая проводка)  </t>
    </r>
  </si>
  <si>
    <r>
      <t xml:space="preserve">Прокладка и монтаж кабеля типа ВВГ/ПВС по стене </t>
    </r>
    <r>
      <rPr>
        <b/>
        <sz val="9"/>
        <color theme="1" tint="4.9989318521683403E-2"/>
        <rFont val="Consolas"/>
        <family val="3"/>
        <charset val="204"/>
      </rPr>
      <t xml:space="preserve">с устройством и заделкой борозды </t>
    </r>
    <r>
      <rPr>
        <sz val="9"/>
        <color theme="1" tint="4.9989318521683403E-2"/>
        <rFont val="Consolas"/>
        <family val="3"/>
        <charset val="204"/>
      </rPr>
      <t xml:space="preserve"> (скрытая проводка)  </t>
    </r>
  </si>
  <si>
    <t>Настройка коммутатора (в том числе коммутатора РОЕ)</t>
  </si>
  <si>
    <t xml:space="preserve">Настоящая расценка усредненно учитывает полный комплекс работ по устройству абонентской разводки для оказания комплекса услуг "умный дом" и применяется только для планирования бюджета проекта. При этом отдельные работы по устройству абонентской разводки в расчете бюджета дополнительно не учитываются.  Расчет за выполненные работы произвордить на основании расценок на отдельные виды работ. </t>
  </si>
  <si>
    <r>
      <t xml:space="preserve">Примечание: в УР на прокладку кабелей с примечанием вида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</si>
  <si>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t xml:space="preserve">Настоящая расценка усредненно учитывает полный комплекс работ по устройству домофона или замка на вторую дверь подъезда. При этом данной расценкой учтен весь комплекс работ, в том числе прокладка питающих кабелей типа ВВГ/ПВС и кабелей "витая пара" типа UTP/FTP. Данная расценка предназначена для планирования бюджета проекта. При этом отдельные работы по установке домофонов в расчете бюджета дополнительно не учитываются.  Расчет за выполненные работы производить на основании расценок на отдельные виды работ. </t>
  </si>
  <si>
    <r>
      <t xml:space="preserve">Прокладка и монтаж кабеля типа ВВГ/ПВС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 xml:space="preserve">(труба / короб / кабельный канал / гофра / металлорукав) с разводкой жил по приборам </t>
    </r>
  </si>
  <si>
    <t>Установка разветвительной (монтажной) коробки</t>
  </si>
  <si>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</si>
  <si>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</si>
  <si>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</si>
  <si>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</si>
  <si>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</si>
  <si>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</si>
  <si>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</si>
  <si>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</si>
  <si>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</si>
  <si>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</si>
  <si>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</si>
  <si>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</si>
  <si>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</si>
  <si>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</si>
  <si>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</si>
  <si>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</si>
  <si>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</si>
  <si>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</si>
  <si>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</si>
  <si>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</si>
  <si>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theme="1"/>
        <rFont val="Consolas"/>
        <family val="3"/>
        <charset val="204"/>
      </rPr>
      <t xml:space="preserve">Установка/замена опор железобетонных </t>
    </r>
    <r>
      <rPr>
        <sz val="9"/>
        <color theme="1"/>
        <rFont val="Consolas"/>
        <family val="3"/>
        <charset val="204"/>
      </rPr>
      <t>(полный комплекс работ)</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</si>
  <si>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</si>
  <si>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</si>
  <si>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</si>
  <si>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</si>
  <si>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</si>
  <si>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</si>
  <si>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</si>
  <si>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</si>
  <si>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</si>
  <si>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</si>
  <si>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</si>
  <si>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исполнительной документации по МР и РД.</t>
    </r>
  </si>
  <si>
    <r>
      <t>Установка/замена  опор (</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</si>
  <si>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t>Установка колодца типа ККТМ-1 на существующей кабельной канализации в сегменте малоэтажной застройки, коттеджных посёлках (люк из чугуна с нижней крышкой, шарнирной верхней крышкой и запорным устройством)</t>
  </si>
  <si>
    <r>
      <rPr>
        <b/>
        <sz val="9"/>
        <color theme="1" tint="4.9989318521683403E-2"/>
        <rFont val="Consolas"/>
        <family val="3"/>
        <charset val="204"/>
      </rPr>
      <t>Строительство сетей абонентского доступа по технологии КТВ</t>
    </r>
    <r>
      <rPr>
        <sz val="9"/>
        <color theme="1" tint="4.9989318521683403E-2"/>
        <rFont val="Consolas"/>
        <family val="3"/>
        <charset val="204"/>
      </rPr>
      <t xml:space="preserve"> </t>
    </r>
    <r>
      <rPr>
        <b/>
        <sz val="9"/>
        <color rgb="FFFF0000"/>
        <rFont val="Consolas"/>
        <family val="3"/>
        <charset val="204"/>
      </rPr>
      <t>в сегменте стандартного жилья,малоэтажного жилья и новостроек*</t>
    </r>
    <r>
      <rPr>
        <sz val="9"/>
        <color theme="1" tint="4.9989318521683403E-2"/>
        <rFont val="Consolas"/>
        <family val="3"/>
        <charset val="204"/>
      </rPr>
      <t xml:space="preserve"> :</t>
    </r>
  </si>
  <si>
    <r>
      <t xml:space="preserve">КТВ стандартное строительство в домах с ДРС для сети кабельного телевидения </t>
    </r>
    <r>
      <rPr>
        <sz val="9"/>
        <color rgb="FFFF0000"/>
        <rFont val="Consolas"/>
        <family val="3"/>
        <charset val="204"/>
      </rPr>
      <t xml:space="preserve">(наложенная технология) </t>
    </r>
  </si>
  <si>
    <r>
      <t xml:space="preserve">для Домохозяйств, охваченных по технологии КТВ с проникновением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t>
    </r>
    <r>
      <rPr>
        <sz val="9"/>
        <color theme="1" tint="4.9989318521683403E-2"/>
        <rFont val="Consolas"/>
        <family val="3"/>
        <charset val="204"/>
      </rPr>
      <t>(строительство ДРС СКТВ с прокладкой RG)</t>
    </r>
  </si>
  <si>
    <r>
      <t xml:space="preserve">ПИР;полный комплекс СМР (включая стоимость материалов и вспомогательного оборудования,  монтажа АК, делителей, ответвителей, нагрузок, шнуров, сплиттеров,монтажа активного оборудования (оптические приемники), прочих затрат;оформление разрешительных документов (включая все согласования) необходимых при строительстве ДРС КТВ, исполнительной документации по МР, </t>
    </r>
    <r>
      <rPr>
        <sz val="9"/>
        <color rgb="FFFF0000"/>
        <rFont val="Consolas"/>
        <family val="3"/>
        <charset val="204"/>
      </rPr>
      <t>без учета стоимости оптического приемника КТВ</t>
    </r>
  </si>
  <si>
    <r>
      <t xml:space="preserve">для Домохозяйств, охваченных по технологии КТВ с проникновением </t>
    </r>
    <r>
      <rPr>
        <sz val="9"/>
        <color rgb="FFFF0000"/>
        <rFont val="Consolas"/>
        <family val="3"/>
        <charset val="204"/>
      </rPr>
      <t xml:space="preserve">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 </t>
    </r>
    <r>
      <rPr>
        <sz val="9"/>
        <color theme="1" tint="4.9989318521683403E-2"/>
        <rFont val="Consolas"/>
        <family val="3"/>
        <charset val="204"/>
      </rPr>
      <t>(строительство ДРС СКТВ с прокладкой RG)</t>
    </r>
  </si>
  <si>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</si>
  <si>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</si>
  <si>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rPr>
        <sz val="9"/>
        <color rgb="FFFF0000"/>
        <rFont val="Consolas"/>
        <family val="3"/>
        <charset val="204"/>
      </rPr>
      <t xml:space="preserve">до </t>
    </r>
    <r>
      <rPr>
        <b/>
        <sz val="9"/>
        <color rgb="FFFF0000"/>
        <rFont val="Consolas"/>
        <family val="3"/>
        <charset val="204"/>
      </rPr>
      <t>12U</t>
    </r>
    <r>
      <rPr>
        <b/>
        <sz val="9"/>
        <rFont val="Consolas"/>
        <family val="3"/>
        <charset val="204"/>
      </rPr>
      <t xml:space="preserve"> </t>
    </r>
    <r>
      <rPr>
        <sz val="9"/>
        <rFont val="Consolas"/>
        <family val="3"/>
        <charset val="204"/>
      </rPr>
      <t>(в том числе ШР-1200, ШР-2400)</t>
    </r>
  </si>
  <si>
    <t xml:space="preserve">до 24U </t>
  </si>
  <si>
    <t xml:space="preserve">до 48U </t>
  </si>
  <si>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</si>
  <si>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</si>
  <si>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</si>
  <si>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9"/>
        <color rgb="FFFF0000"/>
        <rFont val="Consolas"/>
        <family val="3"/>
        <charset val="204"/>
      </rPr>
      <t>включая 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</si>
  <si>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t xml:space="preserve">СМР: установка  коммутатора  доступа на 24 порта и патч-панели на 24 порта в существующий шкаф,  </t>
    </r>
    <r>
      <rPr>
        <sz val="9"/>
        <color rgb="FFFF0000"/>
        <rFont val="Consolas"/>
        <family val="3"/>
        <charset val="204"/>
      </rPr>
      <t>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</si>
  <si>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t xml:space="preserve">СМР, Прочие затраты, не ограничиваясь перечисленным: установка  коммутатора  доступа/СПВ-конвертера, патч-панели в существующий шкаф,  </t>
    </r>
    <r>
      <rPr>
        <sz val="9"/>
        <color rgb="FFFF0000"/>
        <rFont val="Consolas"/>
        <family val="3"/>
        <charset val="204"/>
      </rPr>
      <t>включая монтаж SFP и стоимость материалов и кабеля, 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исполнительной документации.</t>
    </r>
  </si>
  <si>
    <r>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</si>
  <si>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</si>
  <si>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</si>
  <si>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</si>
  <si>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r>
      <rPr>
        <b/>
        <sz val="9"/>
        <color rgb="FF000000"/>
        <rFont val="Consolas"/>
        <family val="3"/>
        <charset val="204"/>
      </rPr>
      <t xml:space="preserve">Установка стояка </t>
    </r>
    <r>
      <rPr>
        <sz val="9"/>
        <color rgb="FF000000"/>
        <rFont val="Consolas"/>
        <family val="3"/>
        <charset val="204"/>
      </rPr>
      <t>из стальных труб диаметром 60 мм</t>
    </r>
  </si>
  <si>
    <r>
      <rPr>
        <b/>
        <sz val="9"/>
        <rFont val="Consolas"/>
        <family val="3"/>
        <charset val="204"/>
      </rPr>
      <t>Монтаж дополнительного коммутатора доступа (в том числе коммутатора РОЕ)/СПВ-конвертера</t>
    </r>
    <r>
      <rPr>
        <sz val="9"/>
        <rFont val="Consolas"/>
        <family val="3"/>
        <charset val="204"/>
      </rPr>
      <t xml:space="preserve"> в ранее установленный шкаф в узле доступа для реализации дополнительных услуг</t>
    </r>
  </si>
  <si>
    <r>
      <rPr>
        <b/>
        <sz val="9"/>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9"/>
        <color rgb="FFFF0000"/>
        <rFont val="Consolas"/>
        <family val="3"/>
        <charset val="204"/>
      </rPr>
      <t xml:space="preserve"> (только при реконструкции/модернизации сетей FTTB) </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</si>
  <si>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9"/>
        <color rgb="FFFF0000"/>
        <rFont val="Consolas"/>
        <family val="3"/>
        <charset val="204"/>
      </rPr>
      <t xml:space="preserve"> </t>
    </r>
    <r>
      <rPr>
        <sz val="9"/>
        <color rgb="FFFF0000"/>
        <rFont val="Consolas"/>
        <family val="3"/>
        <charset val="204"/>
      </rPr>
      <t>(только при реконструкции/модернизации сетей FTTB)</t>
    </r>
  </si>
  <si>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 )</t>
    </r>
  </si>
  <si>
    <t xml:space="preserve">Монтаж слаботочного щита/межэтажного распределительного щита (шкафа, бокса, ниши) </t>
  </si>
  <si>
    <r>
      <t xml:space="preserve">Монтаж трубостоек на крыше здания для организации  воздушно-кабельных переходов
</t>
    </r>
    <r>
      <rPr>
        <sz val="9"/>
        <rFont val="Consolas"/>
        <family val="3"/>
        <charset val="204"/>
      </rPr>
      <t>(</t>
    </r>
    <r>
      <rPr>
        <sz val="9"/>
        <color rgb="FFFF0000"/>
        <rFont val="Consolas"/>
        <family val="3"/>
        <charset val="204"/>
      </rPr>
      <t>отдельно, не учитывется при подвесе кабеля)</t>
    </r>
  </si>
  <si>
    <r>
      <t xml:space="preserve">Установка автоматического выключателя 
</t>
    </r>
    <r>
      <rPr>
        <sz val="9"/>
        <color rgb="FFFF0000"/>
        <rFont val="Consolas"/>
        <family val="3"/>
        <charset val="204"/>
      </rPr>
      <t>(не применяется совместно с УР №№ 100-199)</t>
    </r>
  </si>
  <si>
    <r>
      <t xml:space="preserve">Монтаж электрического счетчика
</t>
    </r>
    <r>
      <rPr>
        <sz val="9"/>
        <color rgb="FFFF0000"/>
        <rFont val="Consolas"/>
        <family val="3"/>
        <charset val="204"/>
      </rPr>
      <t>(не применяется совместно с УР №№ 100-199)</t>
    </r>
  </si>
  <si>
    <r>
      <t>Установка автоматического выключателя (220 В,50Гц), с номинальным током 16А во вводно-распределительном устройстве здания с подключением до счетчика общедомового учёта ,</t>
    </r>
    <r>
      <rPr>
        <sz val="9"/>
        <color rgb="FFFF0000"/>
        <rFont val="Consolas"/>
        <family val="3"/>
        <charset val="204"/>
      </rPr>
      <t>с учётом стоимости автоматического выключателя и всех расходных и монтажных материалов</t>
    </r>
  </si>
  <si>
    <r>
      <t xml:space="preserve">Монтаж электрического счетчика </t>
    </r>
    <r>
      <rPr>
        <sz val="9"/>
        <color rgb="FFFF0000"/>
        <rFont val="Consolas"/>
        <family val="3"/>
        <charset val="204"/>
      </rPr>
      <t>(с учетом стоимости счетчика и всех расходных и монтажных материалов</t>
    </r>
    <r>
      <rPr>
        <sz val="9"/>
        <rFont val="Consolas"/>
        <family val="3"/>
        <charset val="204"/>
      </rPr>
      <t>),</t>
    </r>
    <r>
      <rPr>
        <sz val="9"/>
        <color rgb="FF0070C0"/>
        <rFont val="Consolas"/>
        <family val="3"/>
        <charset val="204"/>
      </rPr>
      <t>справки о выполнении ТУ от собственников инфраструктуры.</t>
    </r>
  </si>
  <si>
    <t>Обновление программного обеспечения оборудования</t>
  </si>
  <si>
    <t>СМР, включают в себя, но не ограничиваются:                                                        все материалы и затраты,в т.ч. и на  восстановление благоустройства, дорожного или тротуарного покрытия, получение необходимых согласований и  разрешительной документации,оформление исполнительной документации.</t>
  </si>
  <si>
    <r>
      <rPr>
        <b/>
        <sz val="9"/>
        <rFont val="Consolas"/>
        <family val="3"/>
        <charset val="204"/>
      </rPr>
      <t>Поднятие горловины люка телефонного колодца</t>
    </r>
    <r>
      <rPr>
        <sz val="9"/>
        <rFont val="Consolas"/>
        <family val="3"/>
        <charset val="204"/>
      </rPr>
      <t xml:space="preserve"> ж.б. кольцами до уровня дорожного покрытия. </t>
    </r>
  </si>
  <si>
    <r>
      <t xml:space="preserve">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 проникновения. Нормативная длина  магистральных участков </t>
    </r>
    <r>
      <rPr>
        <sz val="9"/>
        <color rgb="FFFF0000"/>
        <rFont val="Consolas"/>
        <family val="3"/>
        <charset val="204"/>
      </rPr>
      <t>ВОЛС в кластере ШПД  до 500 м</t>
    </r>
    <r>
      <rPr>
        <sz val="9"/>
        <color theme="1" tint="4.9989318521683403E-2"/>
        <rFont val="Consolas"/>
        <family val="3"/>
        <charset val="204"/>
      </rPr>
      <t xml:space="preserve"> на один дом.</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</si>
  <si>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стандартной застройке*</t>
    </r>
    <r>
      <rPr>
        <b/>
        <sz val="9"/>
        <color theme="1"/>
        <rFont val="Consolas"/>
        <family val="3"/>
        <charset val="204"/>
      </rPr>
      <t>:</t>
    </r>
  </si>
  <si>
    <r>
      <t xml:space="preserve"> - для Домохозяйств, охваченных по технологии FTTB с проникновением  </t>
    </r>
    <r>
      <rPr>
        <b/>
        <sz val="9"/>
        <color rgb="FFFF0000"/>
        <rFont val="Consolas"/>
        <family val="3"/>
        <charset val="204"/>
      </rPr>
      <t xml:space="preserve">до 30 % </t>
    </r>
  </si>
  <si>
    <r>
      <t xml:space="preserve"> - для Домохозяйств, охваченных по технологии FTTB с проникновением  </t>
    </r>
    <r>
      <rPr>
        <b/>
        <sz val="9"/>
        <color rgb="FFFF0000"/>
        <rFont val="Consolas"/>
        <family val="3"/>
        <charset val="204"/>
      </rPr>
      <t xml:space="preserve">от 30% до 50 % </t>
    </r>
  </si>
  <si>
    <r>
      <t xml:space="preserve"> - для Домохозяйств, охваченных по технологии FTTB с проникновением  </t>
    </r>
    <r>
      <rPr>
        <b/>
        <sz val="9"/>
        <color rgb="FFFF0000"/>
        <rFont val="Consolas"/>
        <family val="3"/>
        <charset val="204"/>
      </rPr>
      <t xml:space="preserve">50 % </t>
    </r>
  </si>
  <si>
    <r>
      <t xml:space="preserve"> - для Домохозяйств, охваченных по технологии FTTB с проникновением  </t>
    </r>
    <r>
      <rPr>
        <b/>
        <sz val="9"/>
        <color rgb="FFFF0000"/>
        <rFont val="Consolas"/>
        <family val="3"/>
        <charset val="204"/>
      </rPr>
      <t xml:space="preserve">от 50% до 80 % </t>
    </r>
  </si>
  <si>
    <r>
      <t xml:space="preserve"> - для Домохозяйств, охваченных по технологии FTTB с проникновением  </t>
    </r>
    <r>
      <rPr>
        <b/>
        <sz val="9"/>
        <color rgb="FFFF0000"/>
        <rFont val="Consolas"/>
        <family val="3"/>
        <charset val="204"/>
      </rPr>
      <t xml:space="preserve">выше 80 % </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</si>
  <si>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Новостройках*</t>
    </r>
    <r>
      <rPr>
        <b/>
        <sz val="9"/>
        <color theme="1"/>
        <rFont val="Consolas"/>
        <family val="3"/>
        <charset val="204"/>
      </rPr>
      <t>:</t>
    </r>
  </si>
  <si>
    <r>
      <t xml:space="preserve"> - для Домохозяйств, охваченных по технологии FTTB с проникновением </t>
    </r>
    <r>
      <rPr>
        <b/>
        <sz val="9"/>
        <color theme="1"/>
        <rFont val="Consolas"/>
        <family val="3"/>
        <charset val="204"/>
      </rPr>
      <t xml:space="preserve"> </t>
    </r>
    <r>
      <rPr>
        <b/>
        <sz val="9"/>
        <color rgb="FFFF0000"/>
        <rFont val="Consolas"/>
        <family val="3"/>
        <charset val="204"/>
      </rPr>
      <t xml:space="preserve">до 30 % </t>
    </r>
  </si>
  <si>
    <r>
      <t xml:space="preserve"> - для Домохозяйств, охваченных по технологии FTTB с проникновением  </t>
    </r>
    <r>
      <rPr>
        <b/>
        <sz val="9"/>
        <color rgb="FFFF0000"/>
        <rFont val="Consolas"/>
        <family val="3"/>
        <charset val="204"/>
      </rPr>
      <t>от 50% до 80 %</t>
    </r>
    <r>
      <rPr>
        <b/>
        <sz val="9"/>
        <color theme="1"/>
        <rFont val="Consolas"/>
        <family val="3"/>
        <charset val="204"/>
      </rPr>
      <t xml:space="preserve"> </t>
    </r>
  </si>
  <si>
    <r>
      <t xml:space="preserve"> - для Домохозяйств, охваченных по технологии FTTB с проникновением  </t>
    </r>
    <r>
      <rPr>
        <b/>
        <sz val="9"/>
        <color rgb="FFFF0000"/>
        <rFont val="Consolas"/>
        <family val="3"/>
        <charset val="204"/>
      </rPr>
      <t>выше 80 %</t>
    </r>
    <r>
      <rPr>
        <b/>
        <sz val="9"/>
        <color theme="1"/>
        <rFont val="Consolas"/>
        <family val="3"/>
        <charset val="204"/>
      </rPr>
      <t xml:space="preserve"> </t>
    </r>
  </si>
  <si>
    <r>
      <t xml:space="preserve">ёмкостью </t>
    </r>
    <r>
      <rPr>
        <b/>
        <sz val="9"/>
        <color rgb="FFFF0000"/>
        <rFont val="Consolas"/>
        <family val="3"/>
        <charset val="204"/>
      </rPr>
      <t>до 50 пар</t>
    </r>
  </si>
  <si>
    <r>
      <t xml:space="preserve">Строительство сетей </t>
    </r>
    <r>
      <rPr>
        <b/>
        <sz val="9"/>
        <color rgb="FFFF0000"/>
        <rFont val="Consolas"/>
        <family val="3"/>
        <charset val="204"/>
      </rPr>
      <t>1 GE</t>
    </r>
    <r>
      <rPr>
        <b/>
        <sz val="9"/>
        <color rgb="FF000000"/>
        <rFont val="Consolas"/>
        <family val="3"/>
        <charset val="204"/>
      </rPr>
      <t xml:space="preserve"> </t>
    </r>
    <r>
      <rPr>
        <b/>
        <sz val="9"/>
        <color rgb="FFFF0000"/>
        <rFont val="Consolas"/>
        <family val="3"/>
        <charset val="204"/>
      </rPr>
      <t>в стандартной застройке*</t>
    </r>
  </si>
  <si>
    <r>
      <t xml:space="preserve"> </t>
    </r>
    <r>
      <rPr>
        <sz val="9"/>
        <color rgb="FF000000"/>
        <rFont val="Consolas"/>
        <family val="3"/>
        <charset val="204"/>
      </rPr>
      <t xml:space="preserve">-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t>
    </r>
    <r>
      <rPr>
        <b/>
        <sz val="9"/>
        <color rgb="FF000000"/>
        <rFont val="Consolas"/>
        <family val="3"/>
        <charset val="204"/>
      </rPr>
      <t xml:space="preserve"> </t>
    </r>
    <r>
      <rPr>
        <b/>
        <sz val="9"/>
        <color rgb="FFFF0000"/>
        <rFont val="Consolas"/>
        <family val="3"/>
        <charset val="204"/>
      </rPr>
      <t xml:space="preserve"> до 30 %</t>
    </r>
    <r>
      <rPr>
        <b/>
        <sz val="9"/>
        <color rgb="FF000000"/>
        <rFont val="Consolas"/>
        <family val="3"/>
        <charset val="204"/>
      </rPr>
      <t xml:space="preserve">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</si>
  <si>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от 30% до 50 %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</si>
  <si>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50 % </t>
    </r>
  </si>
  <si>
    <r>
      <t xml:space="preserve"> - для Домохозяйств, охваченных по технологии FTTB 1 GE с проникновением  </t>
    </r>
    <r>
      <rPr>
        <b/>
        <sz val="9"/>
        <color rgb="FFFF0000"/>
        <rFont val="Consolas"/>
        <family val="3"/>
        <charset val="204"/>
      </rPr>
      <t xml:space="preserve">от 50% до 80 %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</si>
  <si>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выше 80 % </t>
    </r>
  </si>
  <si>
    <r>
      <t xml:space="preserve">Строительство сетей 1 GE </t>
    </r>
    <r>
      <rPr>
        <b/>
        <sz val="9"/>
        <color rgb="FFFF0000"/>
        <rFont val="Consolas"/>
        <family val="3"/>
        <charset val="204"/>
      </rPr>
      <t>в новостройках*</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</si>
  <si>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до 30 %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</si>
  <si>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от 30% до 50 %</t>
    </r>
    <r>
      <rPr>
        <sz val="9"/>
        <color rgb="FF000000"/>
        <rFont val="Consolas"/>
        <family val="3"/>
        <charset val="204"/>
      </rPr>
      <t xml:space="preserve">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</si>
  <si>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от 50% до 80 % </t>
    </r>
  </si>
  <si>
    <r>
      <t xml:space="preserve">Строительство сетей абонентского доступа по технологии PON в сегменте МКД </t>
    </r>
    <r>
      <rPr>
        <b/>
        <sz val="9"/>
        <color rgb="FFFF0000"/>
        <rFont val="Consolas"/>
        <family val="3"/>
        <charset val="204"/>
      </rPr>
      <t>(малоэтажный):</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</si>
  <si>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 xml:space="preserve"> 50 % </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</si>
  <si>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100 %</t>
    </r>
  </si>
  <si>
    <r>
      <t xml:space="preserve">Строительство сетей абонентского доступа по технологии GPON в сегменте МКД </t>
    </r>
    <r>
      <rPr>
        <b/>
        <sz val="9"/>
        <color rgb="FFFF0000"/>
        <rFont val="Consolas"/>
        <family val="3"/>
        <charset val="204"/>
      </rPr>
      <t>стандартной застройки:</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</si>
  <si>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50 % </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</si>
  <si>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100 % </t>
    </r>
  </si>
  <si>
    <r>
      <rPr>
        <b/>
        <sz val="9"/>
        <color rgb="FF000000"/>
        <rFont val="Consolas"/>
        <family val="3"/>
        <charset val="204"/>
      </rPr>
      <t xml:space="preserve">Прокладка и монтаж ВОК </t>
    </r>
    <r>
      <rPr>
        <b/>
        <sz val="9"/>
        <color rgb="FFFF0000"/>
        <rFont val="Consolas"/>
        <family val="3"/>
        <charset val="204"/>
      </rPr>
      <t>в кабельной канализации, в грунте, по опорам</t>
    </r>
    <r>
      <rPr>
        <sz val="9"/>
        <color rgb="FF000000"/>
        <rFont val="Consolas"/>
        <family val="3"/>
        <charset val="204"/>
      </rPr>
      <t xml:space="preserve"> </t>
    </r>
    <r>
      <rPr>
        <b/>
        <sz val="9"/>
        <color rgb="FFFF0000"/>
        <rFont val="Consolas"/>
        <family val="3"/>
        <charset val="204"/>
      </rPr>
      <t>и др. способов прокладки</t>
    </r>
    <r>
      <rPr>
        <sz val="9"/>
        <color rgb="FF000000"/>
        <rFont val="Consolas"/>
        <family val="3"/>
        <charset val="204"/>
      </rPr>
      <t xml:space="preserve"> ( при превышении длины магистральных участков ВОЛС 500 м на дом) см. примечание 11                                                                                     </t>
    </r>
    <r>
      <rPr>
        <sz val="9"/>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 (см. примечание 16)</t>
    </r>
  </si>
  <si>
    <t>422.1</t>
  </si>
  <si>
    <r>
      <t xml:space="preserve">Сварка/переварка ОВ оконечных устройств (ODF) 
</t>
    </r>
    <r>
      <rPr>
        <sz val="9"/>
        <color rgb="FFFF0000"/>
        <rFont val="Consolas"/>
        <family val="3"/>
        <charset val="204"/>
      </rPr>
      <t>(не применяется совместно с любыми УР на прокладку ВОК)</t>
    </r>
  </si>
  <si>
    <t>Дополнительные затраты к затратам в п.100,п.101,п.104 и п.105</t>
  </si>
  <si>
    <t>1001.1</t>
  </si>
  <si>
    <t>1002.1</t>
  </si>
  <si>
    <t>1003.1</t>
  </si>
  <si>
    <t>1006.1</t>
  </si>
  <si>
    <r>
      <t>Устройство абонентской разводки кабелем типа UTP/FTP Cat 5 (</t>
    </r>
    <r>
      <rPr>
        <b/>
        <sz val="9"/>
        <color rgb="FFFF0000"/>
        <rFont val="Consolas"/>
        <family val="3"/>
        <charset val="204"/>
      </rPr>
      <t>от 5 до 8 пар</t>
    </r>
    <r>
      <rPr>
        <sz val="9"/>
        <color theme="1"/>
        <rFont val="Consolas"/>
        <family val="3"/>
        <charset val="204"/>
      </rPr>
      <t xml:space="preserve">)  </t>
    </r>
    <r>
      <rPr>
        <b/>
        <sz val="9"/>
        <color theme="1"/>
        <rFont val="Consolas"/>
        <family val="3"/>
        <charset val="204"/>
      </rPr>
      <t xml:space="preserve">по стене/потолку с креплением скобами,монтажными площадками </t>
    </r>
    <r>
      <rPr>
        <sz val="9"/>
        <color theme="1"/>
        <rFont val="Consolas"/>
        <family val="3"/>
        <charset val="204"/>
      </rPr>
      <t>(открытая проводка) с оконцовкой коннектором типа RJ или розеткой типа RJ,</t>
    </r>
    <r>
      <rPr>
        <b/>
        <sz val="9"/>
        <color rgb="FFFF0000"/>
        <rFont val="Consolas"/>
        <family val="3"/>
        <charset val="204"/>
      </rPr>
      <t xml:space="preserve"> без учета стоимости кабеля</t>
    </r>
  </si>
  <si>
    <t>1007.1</t>
  </si>
  <si>
    <t>1008.1</t>
  </si>
  <si>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по стене </t>
    </r>
    <r>
      <rPr>
        <b/>
        <sz val="9"/>
        <color theme="1" tint="4.9989318521683403E-2"/>
        <rFont val="Consolas"/>
        <family val="3"/>
        <charset val="204"/>
      </rPr>
      <t>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коннектором типа RJ или розеткой типа RJ,</t>
    </r>
    <r>
      <rPr>
        <b/>
        <sz val="9"/>
        <color rgb="FFFF0000"/>
        <rFont val="Consolas"/>
        <family val="3"/>
        <charset val="204"/>
      </rPr>
      <t>без учета стоимости кабеля</t>
    </r>
  </si>
  <si>
    <t>1009.1</t>
  </si>
  <si>
    <t>1004.1</t>
  </si>
  <si>
    <t>Установка блока из трех розеток (в различной комплектации-220 В,типа RJ-45/11,ОРА,РПВ,ТВ одиночные разъем F)</t>
  </si>
  <si>
    <t>Установка оптической розетки (ОРА)</t>
  </si>
  <si>
    <t>Установка блока из четырех розеток (в различной комплектации-220 В,типа RJ-45/11,ОРА,РПВ,ТВ одиночные разъем F)</t>
  </si>
  <si>
    <r>
      <t xml:space="preserve">Устройство абонентской разводки кабелем типа RG-6  </t>
    </r>
    <r>
      <rPr>
        <b/>
        <sz val="9"/>
        <color theme="1" tint="4.9989318521683403E-2"/>
        <rFont val="Consolas"/>
        <family val="3"/>
        <charset val="204"/>
      </rPr>
      <t xml:space="preserve">по стене/потолку </t>
    </r>
    <r>
      <rPr>
        <sz val="9"/>
        <color theme="1" tint="4.9989318521683403E-2"/>
        <rFont val="Consolas"/>
        <family val="3"/>
        <charset val="204"/>
      </rPr>
      <t>с креплением скобами,монтажными площадками (открытая проводка) с оконцовкой коннектором типа F или одиночной розеткой типа F</t>
    </r>
  </si>
  <si>
    <r>
      <t xml:space="preserve">Устройство абонентской разводки кабелем типа RG-6  </t>
    </r>
    <r>
      <rPr>
        <b/>
        <sz val="9"/>
        <color theme="1" tint="4.9989318521683403E-2"/>
        <rFont val="Consolas"/>
        <family val="3"/>
        <charset val="204"/>
      </rPr>
      <t>по стене/потолку</t>
    </r>
    <r>
      <rPr>
        <sz val="9"/>
        <color theme="1" tint="4.9989318521683403E-2"/>
        <rFont val="Consolas"/>
        <family val="3"/>
        <charset val="204"/>
      </rPr>
      <t xml:space="preserve"> с креплением скобами,монтажными площадками (открытая проводка) с оконцовкой коннектором типа F или одиночной розеткой типа F,</t>
    </r>
    <r>
      <rPr>
        <b/>
        <sz val="9"/>
        <color rgb="FFFF0000"/>
        <rFont val="Consolas"/>
        <family val="3"/>
        <charset val="204"/>
      </rPr>
      <t>без учета стоимости кабеля</t>
    </r>
  </si>
  <si>
    <r>
      <t xml:space="preserve">Устройство абонентской разводки кабелем типа RG-6  </t>
    </r>
    <r>
      <rPr>
        <b/>
        <sz val="9"/>
        <color theme="1" tint="4.9989318521683403E-2"/>
        <rFont val="Consolas"/>
        <family val="3"/>
        <charset val="204"/>
      </rPr>
      <t xml:space="preserve">по стене с устройством и заделкой борозды с креплением  скобами </t>
    </r>
    <r>
      <rPr>
        <sz val="9"/>
        <color theme="1" tint="4.9989318521683403E-2"/>
        <rFont val="Consolas"/>
        <family val="3"/>
        <charset val="204"/>
      </rPr>
      <t>(скрытая проводка) с оконцовкой коннектором типа F или одиночной розеткой типа F</t>
    </r>
  </si>
  <si>
    <r>
      <t xml:space="preserve">Устройство абонентской разводки кабелем типа RG-6  </t>
    </r>
    <r>
      <rPr>
        <b/>
        <sz val="9"/>
        <color theme="1" tint="4.9989318521683403E-2"/>
        <rFont val="Consolas"/>
        <family val="3"/>
        <charset val="204"/>
      </rPr>
      <t xml:space="preserve">по стене с устройством и заделкой борозды с креплением  скобами </t>
    </r>
    <r>
      <rPr>
        <sz val="9"/>
        <color theme="1" tint="4.9989318521683403E-2"/>
        <rFont val="Consolas"/>
        <family val="3"/>
        <charset val="204"/>
      </rPr>
      <t>(скрытая проводка) с оконцовкой коннектором типа F или одиночной розеткой типа F,</t>
    </r>
    <r>
      <rPr>
        <b/>
        <sz val="9"/>
        <color rgb="FFFF0000"/>
        <rFont val="Consolas"/>
        <family val="3"/>
        <charset val="204"/>
      </rPr>
      <t>без учета стоимости кабеля</t>
    </r>
  </si>
  <si>
    <t>1011.1</t>
  </si>
  <si>
    <t>1012.1</t>
  </si>
  <si>
    <t>1013.1</t>
  </si>
  <si>
    <t>1014.1</t>
  </si>
  <si>
    <t>1015.1</t>
  </si>
  <si>
    <t>1016.1</t>
  </si>
  <si>
    <t>1017.1</t>
  </si>
  <si>
    <t>1 м трассы</t>
  </si>
  <si>
    <t>1018.1</t>
  </si>
  <si>
    <t>1018.2</t>
  </si>
  <si>
    <t>1018.3</t>
  </si>
  <si>
    <t>1018.4</t>
  </si>
  <si>
    <t>1018.5</t>
  </si>
  <si>
    <t>1018.6</t>
  </si>
  <si>
    <t>1019.1</t>
  </si>
  <si>
    <t>1019.2</t>
  </si>
  <si>
    <t>1019.3</t>
  </si>
  <si>
    <t>1019.4</t>
  </si>
  <si>
    <t>1019.5</t>
  </si>
  <si>
    <t>1019.6</t>
  </si>
  <si>
    <r>
      <rPr>
        <b/>
        <sz val="9"/>
        <color theme="1" tint="4.9989318521683403E-2"/>
        <rFont val="Consolas"/>
        <family val="3"/>
        <charset val="204"/>
      </rPr>
      <t xml:space="preserve">Комплексное </t>
    </r>
    <r>
      <rPr>
        <sz val="9"/>
        <color theme="1" tint="4.9989318521683403E-2"/>
        <rFont val="Consolas"/>
        <family val="3"/>
        <charset val="204"/>
      </rPr>
      <t xml:space="preserve">устройство абонентской разводки из разнотипных АЛ  </t>
    </r>
    <r>
      <rPr>
        <b/>
        <sz val="9"/>
        <color theme="1" tint="4.9989318521683403E-2"/>
        <rFont val="Consolas"/>
        <family val="3"/>
        <charset val="204"/>
      </rPr>
      <t>по стене 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коннекторами/розетками соотвествующего типа</t>
    </r>
  </si>
  <si>
    <t>1018.7</t>
  </si>
  <si>
    <t>1019.7</t>
  </si>
  <si>
    <t>без стоимости кабелей</t>
  </si>
  <si>
    <t>набор АЛ: ВОК (типа ОВП-2Д или аналог)+ RG-6</t>
  </si>
  <si>
    <t>набор АЛ: ВОК (типа ОВП-2Д или аналог)+ UTP 2х2+ RG-6</t>
  </si>
  <si>
    <t>1018.8</t>
  </si>
  <si>
    <t>1019.8</t>
  </si>
  <si>
    <t>набор АЛ: ВОК (типа ОВП-2Д или аналог)+ UTP 2х2</t>
  </si>
  <si>
    <t>1018.9</t>
  </si>
  <si>
    <t>1018.10</t>
  </si>
  <si>
    <t>422.2</t>
  </si>
  <si>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кроссов и пр.). </t>
    </r>
    <r>
      <rPr>
        <sz val="9"/>
        <color rgb="FFFF0000"/>
        <rFont val="Consolas"/>
        <family val="3"/>
        <charset val="204"/>
      </rPr>
      <t>Без стоимости опт. кроссов</t>
    </r>
  </si>
  <si>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муфт и пр.). </t>
    </r>
    <r>
      <rPr>
        <sz val="9"/>
        <color rgb="FFFF0000"/>
        <rFont val="Consolas"/>
        <family val="3"/>
        <charset val="204"/>
      </rPr>
      <t>Без стоимости муфт и их комплектующих</t>
    </r>
  </si>
  <si>
    <t>1019.9</t>
  </si>
  <si>
    <t>1019.10</t>
  </si>
  <si>
    <t>1020.1</t>
  </si>
  <si>
    <t>1020.2</t>
  </si>
  <si>
    <t>1020.3</t>
  </si>
  <si>
    <t>1020.4</t>
  </si>
  <si>
    <t>1020.5</t>
  </si>
  <si>
    <t>1020.6</t>
  </si>
  <si>
    <t>1020.7</t>
  </si>
  <si>
    <t>1020.8</t>
  </si>
  <si>
    <t>1020.9</t>
  </si>
  <si>
    <t>1020.10</t>
  </si>
  <si>
    <t>1021.1</t>
  </si>
  <si>
    <t>1021.2</t>
  </si>
  <si>
    <t>1021.3</t>
  </si>
  <si>
    <t>1021.4</t>
  </si>
  <si>
    <t>1021.5</t>
  </si>
  <si>
    <t>1021.6</t>
  </si>
  <si>
    <t>1021.7</t>
  </si>
  <si>
    <t>1021.8</t>
  </si>
  <si>
    <t>1021.9</t>
  </si>
  <si>
    <t>1021.10</t>
  </si>
  <si>
    <t>1022.1</t>
  </si>
  <si>
    <t>1022.2</t>
  </si>
  <si>
    <t>1022.3</t>
  </si>
  <si>
    <r>
      <t xml:space="preserve">Устройство абонентской разводки ВОК типа ОВП-2Д (или его аналог), </t>
    </r>
    <r>
      <rPr>
        <b/>
        <sz val="9"/>
        <color theme="1" tint="4.9989318521683403E-2"/>
        <rFont val="Consolas"/>
        <family val="3"/>
        <charset val="204"/>
      </rPr>
      <t>по стене/потолку</t>
    </r>
    <r>
      <rPr>
        <sz val="9"/>
        <color theme="1" tint="4.9989318521683403E-2"/>
        <rFont val="Consolas"/>
        <family val="3"/>
        <charset val="204"/>
      </rPr>
      <t xml:space="preserve"> с креплением скобами,монтажными площадками (открытая проводка, под отделку) с оконцовкой коннектором (любой разъем, любая полировка) или розеткой ОРА </t>
    </r>
  </si>
  <si>
    <r>
      <t xml:space="preserve">Устройство абонентской разводки ВОК типа ОВП-2Д (или его аналог), </t>
    </r>
    <r>
      <rPr>
        <b/>
        <sz val="9"/>
        <color theme="1" tint="4.9989318521683403E-2"/>
        <rFont val="Consolas"/>
        <family val="3"/>
        <charset val="204"/>
      </rPr>
      <t>по стене/потолку</t>
    </r>
    <r>
      <rPr>
        <sz val="9"/>
        <color theme="1" tint="4.9989318521683403E-2"/>
        <rFont val="Consolas"/>
        <family val="3"/>
        <charset val="204"/>
      </rPr>
      <t xml:space="preserve"> с креплением скобами,монтажными площадками (открытая проводка, под отделку) с оконцовкой коннектором (любой разъем, любая полировка) или розеткой ОРА, </t>
    </r>
    <r>
      <rPr>
        <b/>
        <sz val="9"/>
        <color rgb="FFFF0000"/>
        <rFont val="Consolas"/>
        <family val="3"/>
        <charset val="204"/>
      </rPr>
      <t>без учета стоимости кабеля</t>
    </r>
  </si>
  <si>
    <r>
      <t xml:space="preserve">Устройство абонентской разводки ВОК типа ОВП-2Д (или его аналог)  </t>
    </r>
    <r>
      <rPr>
        <b/>
        <sz val="9"/>
        <color theme="1" tint="4.9989318521683403E-2"/>
        <rFont val="Consolas"/>
        <family val="3"/>
        <charset val="204"/>
      </rPr>
      <t>по стене 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коннектором (любой разъем, любая полировка) или розеткой ОРА</t>
    </r>
  </si>
  <si>
    <r>
      <t xml:space="preserve">Устройство абонентской разводки ВОК типа ОВП-2Д (или его аналог)  </t>
    </r>
    <r>
      <rPr>
        <b/>
        <sz val="9"/>
        <color theme="1" tint="4.9989318521683403E-2"/>
        <rFont val="Consolas"/>
        <family val="3"/>
        <charset val="204"/>
      </rPr>
      <t xml:space="preserve">по стене с устройством и заделкой борозды с креплением  скобами </t>
    </r>
    <r>
      <rPr>
        <sz val="9"/>
        <color theme="1" tint="4.9989318521683403E-2"/>
        <rFont val="Consolas"/>
        <family val="3"/>
        <charset val="204"/>
      </rPr>
      <t>(скрытая проводка) с оконцовкой коннектором (любой разъем, любая полировка) или розеткой ОРА,</t>
    </r>
    <r>
      <rPr>
        <b/>
        <sz val="9"/>
        <color rgb="FFFF0000"/>
        <rFont val="Consolas"/>
        <family val="3"/>
        <charset val="204"/>
      </rPr>
      <t>без учета стоимости кабеля</t>
    </r>
  </si>
  <si>
    <r>
      <rPr>
        <b/>
        <sz val="9"/>
        <color theme="1" tint="4.9989318521683403E-2"/>
        <rFont val="Consolas"/>
        <family val="3"/>
        <charset val="204"/>
      </rPr>
      <t>Комплексное</t>
    </r>
    <r>
      <rPr>
        <sz val="9"/>
        <color theme="1" tint="4.9989318521683403E-2"/>
        <rFont val="Consolas"/>
        <family val="3"/>
        <charset val="204"/>
      </rPr>
      <t xml:space="preserve"> устройство абонентской разводки из разнотипных АЛ  </t>
    </r>
    <r>
      <rPr>
        <b/>
        <sz val="9"/>
        <color theme="1" tint="4.9989318521683403E-2"/>
        <rFont val="Consolas"/>
        <family val="3"/>
        <charset val="204"/>
      </rPr>
      <t>по стене/потолку</t>
    </r>
    <r>
      <rPr>
        <sz val="9"/>
        <color theme="1" tint="4.9989318521683403E-2"/>
        <rFont val="Consolas"/>
        <family val="3"/>
        <charset val="204"/>
      </rPr>
      <t xml:space="preserve"> с креплением скобами,монтажными площадками (открытая проводка, под отделку) с оконцовкой коннекторами/розетками соотвествующего типа</t>
    </r>
  </si>
  <si>
    <t>Монтаж модуля сопряжения  (LoRa)</t>
  </si>
  <si>
    <r>
      <t xml:space="preserve">ПИР,СМР, прочие затраты, не ограничиваясь перечисленным: монтаж стальной трубы для стойки (60х14) </t>
    </r>
    <r>
      <rPr>
        <sz val="9"/>
        <color rgb="FFFF0000"/>
        <rFont val="Consolas"/>
        <family val="3"/>
        <charset val="204"/>
      </rPr>
      <t>с учетом всех материалов и трубостойки</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</si>
  <si>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Раздел 10. Удельные расценки на виды работ для строительства полного комплекса телекоммуникационных услуг. (см. Примечание 12)</t>
  </si>
  <si>
    <t>408.1</t>
  </si>
  <si>
    <r>
      <t xml:space="preserve">Монтаж/замена патч-корда длиной </t>
    </r>
    <r>
      <rPr>
        <b/>
        <sz val="9"/>
        <color rgb="FFFF0000"/>
        <rFont val="Consolas"/>
        <family val="3"/>
        <charset val="204"/>
      </rPr>
      <t>свыше 3 м</t>
    </r>
    <r>
      <rPr>
        <sz val="9"/>
        <color rgb="FF000000"/>
        <rFont val="Consolas"/>
        <family val="3"/>
        <charset val="204"/>
      </rPr>
      <t xml:space="preserve">
(duplex/simpex, любой разъем, любая полировка)</t>
    </r>
  </si>
  <si>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</si>
  <si>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</si>
  <si>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</si>
  <si>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 xml:space="preserve"> 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</si>
  <si>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 xml:space="preserve"> 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типа RJ или розеткой типа RJ,</t>
    </r>
    <r>
      <rPr>
        <b/>
        <sz val="9"/>
        <color rgb="FFFF0000"/>
        <rFont val="Consolas"/>
        <family val="3"/>
        <charset val="204"/>
      </rPr>
      <t>без учета стоимости кабеля</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</si>
  <si>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</si>
  <si>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типа RJ или розеткой типа RJ,</t>
    </r>
    <r>
      <rPr>
        <b/>
        <sz val="9"/>
        <color rgb="FFFF0000"/>
        <rFont val="Consolas"/>
        <family val="3"/>
        <charset val="204"/>
      </rPr>
      <t>без учета стоимости кабеля</t>
    </r>
  </si>
  <si>
    <r>
      <t xml:space="preserve">Устройство абонентской разводки кабелем типа RG-6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 короб/кабельный канал/гофра) с оконцовкой коннектором типа F или одиночной розеткой типа F</t>
    </r>
  </si>
  <si>
    <r>
      <t xml:space="preserve">Устройство абонентской разводки кабелем типа RG-6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 короб/кабельный канал/гофра) с оконцовкой коннектором типа F или одиночной розеткой типа F,</t>
    </r>
    <r>
      <rPr>
        <b/>
        <sz val="9"/>
        <color rgb="FFFF0000"/>
        <rFont val="Consolas"/>
        <family val="3"/>
        <charset val="204"/>
      </rPr>
      <t>без учета стоимости кабеля</t>
    </r>
  </si>
  <si>
    <r>
      <t xml:space="preserve">Устройство абонентской разводки кабелем типа RG-6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 короб/кабельный канал/гофра) с их установкой</t>
    </r>
    <r>
      <rPr>
        <sz val="9"/>
        <color theme="1" tint="4.9989318521683403E-2"/>
        <rFont val="Consolas"/>
        <family val="3"/>
        <charset val="204"/>
      </rPr>
      <t>, с оконцовкой коннектором типа F или одиночной розеткой типа F</t>
    </r>
  </si>
  <si>
    <r>
      <t xml:space="preserve">Устройство абонентской разводки кабелем RG-6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типа F или одиночной розеткой типа F,</t>
    </r>
    <r>
      <rPr>
        <b/>
        <sz val="9"/>
        <color rgb="FFFF0000"/>
        <rFont val="Consolas"/>
        <family val="3"/>
        <charset val="204"/>
      </rPr>
      <t>без учета стоимости кабеля</t>
    </r>
  </si>
  <si>
    <r>
      <t xml:space="preserve">Устройство абонентской разводки ВОК типа ОВП-2Д (или его аналог) </t>
    </r>
    <r>
      <rPr>
        <b/>
        <sz val="9"/>
        <color theme="1" tint="4.9989318521683403E-2"/>
        <rFont val="Consolas"/>
        <family val="3"/>
        <charset val="204"/>
      </rPr>
      <t xml:space="preserve"> 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(любой разъем, любая полировка) или розеткой ОРА</t>
    </r>
  </si>
  <si>
    <r>
      <t xml:space="preserve">Устройство абонентской разводки ВОК типа ОВП-2Д (или его аналог)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(любой разъем, любая полировка) или розеткой ОРА,</t>
    </r>
    <r>
      <rPr>
        <b/>
        <sz val="9"/>
        <color rgb="FFFF0000"/>
        <rFont val="Consolas"/>
        <family val="3"/>
        <charset val="204"/>
      </rPr>
      <t>без учета стоимости кабеля</t>
    </r>
  </si>
  <si>
    <r>
      <t xml:space="preserve">Устройство абонентской разводки ВОК типа типа ОВП-2Д (или его аналог)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(любой разъем, любая полировка) или розеткой ОРА</t>
    </r>
  </si>
  <si>
    <r>
      <t xml:space="preserve">Устройство абонентской разводки ВОК типа ОВП-2Д (или его аналог)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(любой разъем, любая полировка) или розеткой ОРА,</t>
    </r>
    <r>
      <rPr>
        <b/>
        <sz val="9"/>
        <color rgb="FFFF0000"/>
        <rFont val="Consolas"/>
        <family val="3"/>
        <charset val="204"/>
      </rPr>
      <t>без учета стоимости кабеля</t>
    </r>
  </si>
  <si>
    <r>
      <t xml:space="preserve">Комплексное устройство абонентской разводки из разнотипных АЛ   </t>
    </r>
    <r>
      <rPr>
        <b/>
        <sz val="9"/>
        <color theme="1" tint="4.9989318521683403E-2"/>
        <rFont val="Consolas"/>
        <family val="3"/>
        <charset val="204"/>
      </rPr>
      <t>по установленным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t>
    </r>
    <r>
      <rPr>
        <sz val="9"/>
        <color theme="1" tint="4.9989318521683403E-2"/>
        <rFont val="Consolas"/>
        <family val="3"/>
        <charset val="204"/>
      </rPr>
      <t xml:space="preserve"> с оконцовкой коннекторами/розетками соотвествующего типа</t>
    </r>
  </si>
  <si>
    <r>
      <rPr>
        <b/>
        <sz val="9"/>
        <color theme="1" tint="4.9989318521683403E-2"/>
        <rFont val="Consolas"/>
        <family val="3"/>
        <charset val="204"/>
      </rPr>
      <t>Комплексное</t>
    </r>
    <r>
      <rPr>
        <sz val="9"/>
        <color theme="1" tint="4.9989318521683403E-2"/>
        <rFont val="Consolas"/>
        <family val="3"/>
        <charset val="204"/>
      </rPr>
      <t xml:space="preserve"> устройство абонентской разводки из разнотипных АЛ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коннекторами/розетками соотвествующего типа</t>
    </r>
  </si>
  <si>
    <r>
      <t xml:space="preserve">Прокладка и монтаж кабеля типа ВВГ/ПВС </t>
    </r>
    <r>
      <rPr>
        <b/>
        <sz val="9"/>
        <color theme="1" tint="4.9989318521683403E-2"/>
        <rFont val="Consolas"/>
        <family val="3"/>
        <charset val="204"/>
      </rPr>
      <t>по проектируемым конструкциям: трубе</t>
    </r>
    <r>
      <rPr>
        <b/>
        <vertAlign val="superscript"/>
        <sz val="9"/>
        <color rgb="FFFF0000"/>
        <rFont val="Consolas"/>
        <family val="3"/>
        <charset val="204"/>
      </rPr>
      <t>17</t>
    </r>
    <r>
      <rPr>
        <b/>
        <sz val="9"/>
        <color theme="1" tint="4.9989318521683403E-2"/>
        <rFont val="Consolas"/>
        <family val="3"/>
        <charset val="204"/>
      </rPr>
      <t xml:space="preserve">/коробу/кабельному каналу/гофре с их установкой </t>
    </r>
  </si>
  <si>
    <r>
      <t xml:space="preserve">Прокладка трубы </t>
    </r>
    <r>
      <rPr>
        <b/>
        <vertAlign val="superscript"/>
        <sz val="9"/>
        <color rgb="FFFF0000"/>
        <rFont val="Consolas"/>
        <family val="3"/>
        <charset val="204"/>
      </rPr>
      <t>17</t>
    </r>
    <r>
      <rPr>
        <sz val="9"/>
        <color rgb="FF000000"/>
        <rFont val="Consolas"/>
        <family val="3"/>
        <charset val="204"/>
      </rPr>
      <t>/ гофры / короба / кабельного канала (в т.ч. и закладного)</t>
    </r>
  </si>
  <si>
    <t>для объектов с комплексными услугами, где СПД строится по технологии PON без отд.КТВ</t>
  </si>
  <si>
    <t>для объектов с комплексными услугами, где СПД строится по технологии PON с отд.КТВ</t>
  </si>
  <si>
    <t>Установка  розетки (типа RJ)</t>
  </si>
  <si>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</si>
  <si>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xml:space="preserve">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</si>
  <si>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проникновения. Нормативная длина  магистральных участков</t>
    </r>
    <r>
      <rPr>
        <b/>
        <sz val="9"/>
        <color theme="1" tint="4.9989318521683403E-2"/>
        <rFont val="Consolas"/>
        <family val="3"/>
        <charset val="204"/>
      </rPr>
      <t xml:space="preserve"> </t>
    </r>
    <r>
      <rPr>
        <b/>
        <sz val="9"/>
        <color rgb="FFFF0000"/>
        <rFont val="Consolas"/>
        <family val="3"/>
        <charset val="204"/>
      </rPr>
      <t>ВОЛС в кластере ШПД  до 500 м</t>
    </r>
    <r>
      <rPr>
        <b/>
        <vertAlign val="superscript"/>
        <sz val="9"/>
        <color theme="1" tint="4.9989318521683403E-2"/>
        <rFont val="Consolas"/>
        <family val="3"/>
        <charset val="204"/>
      </rPr>
      <t>(10)</t>
    </r>
    <r>
      <rPr>
        <b/>
        <sz val="9"/>
        <color theme="1" tint="4.9989318521683403E-2"/>
        <rFont val="Consolas"/>
        <family val="3"/>
        <charset val="204"/>
      </rPr>
      <t xml:space="preserve"> </t>
    </r>
    <r>
      <rPr>
        <sz val="9"/>
        <color theme="1" tint="4.9989318521683403E-2"/>
        <rFont val="Consolas"/>
        <family val="3"/>
        <charset val="204"/>
      </rPr>
      <t>на один дом)</t>
    </r>
  </si>
  <si>
    <r>
      <t xml:space="preserve">ПИР (включая предварительную рабочую документацию); полный комплекс СМР,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</si>
  <si>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801</t>
    </r>
    <r>
      <rPr>
        <sz val="9"/>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</si>
  <si>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t>1022.4</t>
  </si>
  <si>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 и комплектующих.</t>
    </r>
    <r>
      <rPr>
        <sz val="9"/>
        <color theme="1" tint="4.9989318521683403E-2"/>
        <rFont val="Consolas"/>
        <family val="3"/>
        <charset val="204"/>
      </rPr>
      <t xml:space="preserve">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</si>
  <si>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t>
    </r>
    <r>
      <rPr>
        <sz val="9"/>
        <color theme="1" tint="4.9989318521683403E-2"/>
        <rFont val="Consolas"/>
        <family val="3"/>
        <charset val="204"/>
      </rPr>
      <t xml:space="preserve">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</si>
  <si>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t>
    </r>
    <r>
      <rPr>
        <sz val="9"/>
        <color theme="1" tint="4.9989318521683403E-2"/>
        <rFont val="Consolas"/>
        <family val="3"/>
        <charset val="204"/>
      </rPr>
      <t>. Проверка. Опробование. Оформление исполнительной документации по МР.</t>
    </r>
  </si>
  <si>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 и сварки</t>
    </r>
    <r>
      <rPr>
        <sz val="9"/>
        <color theme="1" tint="4.9989318521683403E-2"/>
        <rFont val="Consolas"/>
        <family val="3"/>
        <charset val="204"/>
      </rPr>
      <t>.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</si>
  <si>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 и комплектующих</t>
    </r>
    <r>
      <rPr>
        <sz val="9"/>
        <color theme="1" tint="4.9989318521683403E-2"/>
        <rFont val="Consolas"/>
        <family val="3"/>
        <charset val="204"/>
      </rPr>
      <t>. Проверка. Опробование.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</si>
  <si>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ЯР/ШАН и патч-панелей/плинтов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</si>
  <si>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стене,потолку (в т.ч. по фасаду)  от установленных ЯР/ШАН и патч-панелей/плинтов ,с учетом стоимости разделки,  устройством отверстий в стенах  (с установкой гильз),  заделкой,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</si>
  <si>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</si>
  <si>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</si>
  <si>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</si>
  <si>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xml:space="preserve"> с учетом стоимости коннектора/розетки RJ,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</si>
  <si>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кабельного канала,гофры,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</si>
  <si>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 кабельного канала,гофры, коннектора/розетки RJ, прочих материалов,</t>
    </r>
    <r>
      <rPr>
        <sz val="9"/>
        <color theme="1" tint="4.9989318521683403E-2"/>
        <rFont val="Consolas"/>
        <family val="3"/>
        <charset val="204"/>
      </rPr>
      <t xml:space="preserve"> </t>
    </r>
    <r>
      <rPr>
        <b/>
        <sz val="9"/>
        <color rgb="FFFF0000"/>
        <rFont val="Consolas"/>
        <family val="3"/>
        <charset val="204"/>
      </rPr>
      <t>без учета стоимости кабеля.</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</si>
  <si>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ШАН и патч-панелей ,  с учетом стоимости разделки,  устройством отверстий в стенах  (с установкой гильз),  заделкой, </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</si>
  <si>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стене,потолку (в т.ч. по фасаду)  от установленных ШАН и патч-панелей ,  с учетом стоимости разделки,  устройством отверстий в стенах  (с установкой гильз),  заделкой,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xml:space="preserve"> с учетом стоимости коннектора/розетки RJ,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</si>
  <si>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</si>
  <si>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RJ,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</si>
  <si>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</si>
  <si>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RJ,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</si>
  <si>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гофры,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</si>
  <si>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гофры,с учетом стоимости коннектора/розетки RJ, прочих материалов,</t>
    </r>
    <r>
      <rPr>
        <sz val="9"/>
        <color theme="1" tint="4.9989318521683403E-2"/>
        <rFont val="Consolas"/>
        <family val="3"/>
        <charset val="204"/>
      </rPr>
      <t xml:space="preserve"> </t>
    </r>
    <r>
      <rPr>
        <b/>
        <sz val="9"/>
        <color rgb="FFFF0000"/>
        <rFont val="Consolas"/>
        <family val="3"/>
        <charset val="204"/>
      </rPr>
      <t>без учета стоимости кабеля.</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</si>
  <si>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АК и ТАН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с учетом стоимости кабеля,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</si>
  <si>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стене,потолку (в т.ч. по фасаду)  от установленных АК и ТАН ,с учетом стоимости разделки,  устройством отверстий в стенах  (с установкой гильз),  заделкой,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F-типа,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</si>
  <si>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кабеля, коннектора/розетки F-типа, прочих материалов.  </t>
    </r>
    <r>
      <rPr>
        <sz val="9"/>
        <color theme="1" tint="4.9989318521683403E-2"/>
        <rFont val="Consolas"/>
        <family val="3"/>
        <charset val="204"/>
      </rPr>
      <t>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</si>
  <si>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</si>
  <si>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коннектора/розетки F-типа,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</si>
  <si>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xml:space="preserve"> с учетом стоимости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</si>
  <si>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 кабельного канала,гофры, кабеля,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</si>
  <si>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трубы/короба, кабельного канала,гофры, коннектора/розетки F-типа, прочих материалов, </t>
    </r>
    <r>
      <rPr>
        <b/>
        <sz val="9"/>
        <color rgb="FFFF0000"/>
        <rFont val="Consolas"/>
        <family val="3"/>
        <charset val="204"/>
      </rPr>
      <t>без учета стоимости кабеля</t>
    </r>
    <r>
      <rPr>
        <b/>
        <sz val="9"/>
        <color theme="1" tint="4.9989318521683403E-2"/>
        <rFont val="Consolas"/>
        <family val="3"/>
        <charset val="204"/>
      </rPr>
      <t>.</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</si>
  <si>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ОРК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</si>
  <si>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стене,потолку (в т.ч. по фасаду)  от установленных ОРК ,с учетом стоимости разделки,  устройством отверстий в стенах  (с установкой гильз),  заделкой, 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с учетом стоимости коннекторов/розетки ОРА,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</si>
  <si>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ОРК,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</si>
  <si>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t>
    </r>
    <r>
      <rPr>
        <sz val="9"/>
        <color rgb="FFFF0000"/>
        <rFont val="Consolas"/>
        <family val="3"/>
        <charset val="204"/>
      </rPr>
      <t xml:space="preserve"> </t>
    </r>
    <r>
      <rPr>
        <b/>
        <sz val="9"/>
        <color rgb="FFFF0000"/>
        <rFont val="Consolas"/>
        <family val="3"/>
        <charset val="204"/>
      </rPr>
      <t>без учета стоимости кабеля,</t>
    </r>
    <r>
      <rPr>
        <sz val="9"/>
        <color rgb="FFFF0000"/>
        <rFont val="Consolas"/>
        <family val="3"/>
        <charset val="204"/>
      </rPr>
      <t xml:space="preserve"> с учетом стоимости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</si>
  <si>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</si>
  <si>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t>
    </r>
    <r>
      <rPr>
        <b/>
        <sz val="9"/>
        <color rgb="FFFF0000"/>
        <rFont val="Consolas"/>
        <family val="3"/>
        <charset val="204"/>
      </rPr>
      <t>без учета стоимости кабеля,</t>
    </r>
    <r>
      <rPr>
        <sz val="9"/>
        <color rgb="FFFF0000"/>
        <rFont val="Consolas"/>
        <family val="3"/>
        <charset val="204"/>
      </rPr>
      <t xml:space="preserve"> с учетом стоимости коннекторов/розетки ОРА,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</si>
  <si>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трубе/коробу/гофре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кабельного канала,гофры, кабеля, коннекторов/розетки ОРА,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</si>
  <si>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 xml:space="preserve">с учетом стоимости трубы/короба, кабельного канала,гофры, коннекторов/розетки ОРА, прочих материалов, </t>
    </r>
    <r>
      <rPr>
        <b/>
        <sz val="9"/>
        <color rgb="FFFF0000"/>
        <rFont val="Consolas"/>
        <family val="3"/>
        <charset val="204"/>
      </rPr>
      <t>без учета стоимости кабеля.</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</si>
  <si>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кабелей по стене,потолку (в т.ч. по фасаду)  от установленных оконечных устройств каждого типа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с учетом стоимости кабелей, коннекторов/розеток соотвествующего типа, прочих материалов</t>
    </r>
    <r>
      <rPr>
        <sz val="9"/>
        <color theme="1" tint="4.9989318521683403E-2"/>
        <rFont val="Consolas"/>
        <family val="3"/>
        <charset val="204"/>
      </rPr>
      <t xml:space="preserve">.  Оформление исполнительной документации по МР.
</t>
    </r>
    <r>
      <rPr>
        <i/>
        <sz val="9"/>
        <color rgb="FFFF0000"/>
        <rFont val="Consolas"/>
        <family val="3"/>
        <charset val="204"/>
      </rPr>
      <t>При размещении оконечных устройств на разных этажах, разница для более длинной АЛ учитывается по соотвествующей УР на данный тип АЛ.(1001,1006,1010 или 1014)</t>
    </r>
  </si>
  <si>
    <r>
      <t xml:space="preserve">ПИР, СМР, прочие, не ограничиваясь перечисленным: прокладка и монтаж кабелей по борозде скобами с устройством и заделкой борозды с финишной отделкой  от установленных оконечных устройств каждого типа,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кабеля, коннекторов/розеток соотвествующего типа, прочих материалов.</t>
    </r>
    <r>
      <rPr>
        <sz val="9"/>
        <color theme="1" tint="4.9989318521683403E-2"/>
        <rFont val="Consolas"/>
        <family val="3"/>
        <charset val="204"/>
      </rPr>
      <t xml:space="preserve">  Оформление исполнительной документации по МР.
</t>
    </r>
    <r>
      <rPr>
        <i/>
        <sz val="9"/>
        <color rgb="FFFF0000"/>
        <rFont val="Consolas"/>
        <family val="3"/>
        <charset val="204"/>
      </rPr>
      <t>При размещении оконечных устройств на разных этажах, разница для более длинной АЛ учитывается по соотвествующей УР на данный тип АЛ.(1002,1007,1011 или 1015)</t>
    </r>
  </si>
  <si>
    <r>
      <t>ПИР, СМР, прочие, не ограничиваясь перечисленным: прокладка и монтаж кабелей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коннекторов/розеток соотвествующего типа, прочих материалов</t>
    </r>
    <r>
      <rPr>
        <sz val="9"/>
        <color theme="1" tint="4.9989318521683403E-2"/>
        <rFont val="Consolas"/>
        <family val="3"/>
        <charset val="204"/>
      </rPr>
      <t xml:space="preserve">. Оформление исполнительной документации по МР.
</t>
    </r>
    <r>
      <rPr>
        <i/>
        <sz val="9"/>
        <color rgb="FFFF0000"/>
        <rFont val="Consolas"/>
        <family val="3"/>
        <charset val="204"/>
      </rPr>
      <t>При размещении оконечных устройств на разных этажах, разница для более длинной АЛ учитывается по соотвествующей УР на данный тип АЛ.(1003,1008,1012 или 1016)</t>
    </r>
  </si>
  <si>
    <r>
      <t xml:space="preserve">ПИР, СМР, прочие, не ограничиваясь перечисленным: прокладка трубы/короба/кабельного канала/гофры, прокладка и монтаж кабелей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кабельного канала,гофры, кабелей,  коннекторов/розеток соотвествующего типа, прочих материалов</t>
    </r>
    <r>
      <rPr>
        <sz val="9"/>
        <color theme="1" tint="4.9989318521683403E-2"/>
        <rFont val="Consolas"/>
        <family val="3"/>
        <charset val="204"/>
      </rPr>
      <t xml:space="preserve">.  Оформление исполнительной документации по МР.
</t>
    </r>
    <r>
      <rPr>
        <i/>
        <sz val="9"/>
        <color rgb="FFFF0000"/>
        <rFont val="Consolas"/>
        <family val="3"/>
        <charset val="204"/>
      </rPr>
      <t>При размещении оконечных устройств на разных этажах, разница для более длинной АЛ учитывается по соотвествующей УР на данный тип АЛ.(1004,1009,1013 или 1017)</t>
    </r>
  </si>
  <si>
    <r>
      <t>СМР, ПИР, прочие, не ограничиваясь перечисленным  (включая материалы): Установка видеокамеры в кожух.Разметка и сверление отверстий.Установка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кронштейну.Установка монтажной коробки (степень защиты неменее IP 54, число выводов 4-6).Заделка разъемов  UTP и подключения питания (в т.ч.POE-инжектор).Подключение камеры  к порту коммутатора.Настройка изображения и фокуса.Маркировка имиджевыми идентификационными наклейками.</t>
    </r>
    <r>
      <rPr>
        <sz val="9"/>
        <color rgb="FFFF0000"/>
        <rFont val="Consolas"/>
        <family val="3"/>
        <charset val="204"/>
      </rPr>
      <t xml:space="preserve">Без прокладки и стоимости кабеля. Без стоимости оборудования. </t>
    </r>
    <r>
      <rPr>
        <sz val="9"/>
        <color theme="1" tint="4.9989318521683403E-2"/>
        <rFont val="Consolas"/>
        <family val="3"/>
        <charset val="204"/>
      </rPr>
      <t>Оформление разрешительных документов, исполнительной документации по МР.</t>
    </r>
  </si>
  <si>
    <r>
      <t xml:space="preserve">СМР, ПИР, прочие, не ограничиваясь перечисленным (включая материалы): Установка и монтаж вызывной панели/модуля замка на основной или второй двери. Монтаж блока питания. Подключение к блоку питания. Монтаж и подключение контроллера (при необходимости). Маркировка имиджевыми идентификационными наклейками. Оформление разрешительных документов, исполнительной документации по МР. </t>
    </r>
    <r>
      <rPr>
        <sz val="9"/>
        <color rgb="FFFF0000"/>
        <rFont val="Consolas"/>
        <family val="3"/>
        <charset val="204"/>
      </rPr>
      <t>Без стоимости оборудования. Прокладка и монтаж кабелей данной расценкой не учитываются.</t>
    </r>
  </si>
  <si>
    <r>
      <t xml:space="preserve">СМР, ПИР, Прочие затраты, не ограничиваясь перечисленным (включая материалы): Установка и монтаж вызывной панели/модуля замка на основной или второй двери. Монтаж блока питания. Подключение к блоку питания. Монтаж и подключение контроллера (при необходимости).Маркировка имиджевыми идентификационными наклейками. Оформление разрешительных документов, исполнительной документации по МР. </t>
    </r>
    <r>
      <rPr>
        <sz val="9"/>
        <color rgb="FFFF0000"/>
        <rFont val="Consolas"/>
        <family val="3"/>
        <charset val="204"/>
      </rPr>
      <t>Без стоимости оборудования. Прокладка и монтаж кабелей данной расценкой не учитываются.</t>
    </r>
  </si>
  <si>
    <r>
      <t xml:space="preserve">ПИР, СМР: Включено, не ограничиваясь перечисленным: прокладка и монтаж провода, штробы, заделки и др., маркировка имиджевыми идентификационными наклейками, </t>
    </r>
    <r>
      <rPr>
        <sz val="9"/>
        <color rgb="FFFF0000"/>
        <rFont val="Consolas"/>
        <family val="3"/>
        <charset val="204"/>
      </rPr>
      <t xml:space="preserve">с учетом стоимости всех материалов, </t>
    </r>
    <r>
      <rPr>
        <sz val="9"/>
        <color theme="1" tint="4.9989318521683403E-2"/>
        <rFont val="Consolas"/>
        <family val="3"/>
        <charset val="204"/>
      </rPr>
      <t>прочие, оформление разрешительных документов, исполнительной документации по МР.</t>
    </r>
  </si>
  <si>
    <r>
      <t xml:space="preserve">ПИР,СМР: Монтаж АРМ  в составе: видеорегистратор, монитор, блок бесперебойного питания, клавиатура и/или мышь, включая их установку, подключение, настройку, тестирование; установку дополнительных жестких дисков в видеорегистратор; установку видеоразветвителей, видеоусилителей, квадраторов, подключение электропитания оборудования, маркировка имиджевыми идентификационными наклейками, </t>
    </r>
    <r>
      <rPr>
        <sz val="9"/>
        <color rgb="FFFF0000"/>
        <rFont val="Consolas"/>
        <family val="3"/>
        <charset val="204"/>
      </rPr>
      <t>с учетом стоимости всех материалов.</t>
    </r>
  </si>
  <si>
    <r>
      <t xml:space="preserve">СМР, ПИР, прочие, в том числе ПНР, не ограничиваясь перечисленным: установка опорных конструкций (мачта) на крыше, стене или парапете(включая стоимость мачты с креплениями), монтаж антенны на мачте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приемника,маркировка имиджевыми идентификационными наклейками, </t>
    </r>
    <r>
      <rPr>
        <sz val="9"/>
        <color rgb="FFFF0000"/>
        <rFont val="Consolas"/>
        <family val="3"/>
        <charset val="204"/>
      </rPr>
      <t>включая стоимость основных и вспомогательных материалов</t>
    </r>
    <r>
      <rPr>
        <sz val="9"/>
        <color theme="1" tint="4.9989318521683403E-2"/>
        <rFont val="Consolas"/>
        <family val="3"/>
        <charset val="204"/>
      </rPr>
      <t xml:space="preserve">. 
</t>
    </r>
    <r>
      <rPr>
        <sz val="9"/>
        <color rgb="FFFF0000"/>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</si>
  <si>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СМР, ПИР, прочие, в том числе ПНР, не ограничиваясь перечисленным:  монтаж антенны на существующей мачте/стойке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маркировка имиджевыми идентификационными наклейками,</t>
    </r>
    <r>
      <rPr>
        <sz val="9"/>
        <color rgb="FFFF0000"/>
        <rFont val="Consolas"/>
        <family val="3"/>
        <charset val="204"/>
      </rPr>
      <t>включая стоимость основных и вспомогательных материалов. 
Стоимость оборудования данной расценкой не учтена. Прокладка и монтаж кабелей типа ВВГ и типа UTP/FTP данной расценкой не учтены.</t>
    </r>
  </si>
  <si>
    <r>
      <t>ПИР, СМР, прочие, не ограничиваясь перечисленным:полный комплекс работ по установке БС сбора телеметрических показаний,маркировка имиджевыми идентификационными наклейками,</t>
    </r>
    <r>
      <rPr>
        <sz val="9"/>
        <color rgb="FFFF0000"/>
        <rFont val="Consolas"/>
        <family val="3"/>
        <charset val="204"/>
      </rPr>
      <t>с учетом стоимости материалов и комплектующих. Не включено: Оконечное оборудование.</t>
    </r>
  </si>
  <si>
    <r>
      <t>СМР, ПИР, прочие, не ограничиваясь перечисленным  (включая стоимость кабеля и прочих материалов): Прокладка кабеля по шахте лифта, маркировка имиджевыми идентификационными наклейками,</t>
    </r>
    <r>
      <rPr>
        <sz val="9"/>
        <color rgb="FFFF0000"/>
        <rFont val="Consolas"/>
        <family val="3"/>
        <charset val="204"/>
      </rPr>
      <t xml:space="preserve"> с учетом стоимости разделки,  устройством отверстий в стенах  (с установкой гильз),  заделкой,  стоимости кабеля, пачкорда, всех материалов</t>
    </r>
    <r>
      <rPr>
        <sz val="9"/>
        <color theme="1" tint="4.9989318521683403E-2"/>
        <rFont val="Consolas"/>
        <family val="3"/>
        <charset val="204"/>
      </rPr>
      <t xml:space="preserve">. Проверка состояния изоляции кабеля до и после прокладки. Маркировка. </t>
    </r>
    <r>
      <rPr>
        <sz val="9"/>
        <color rgb="FFFF0000"/>
        <rFont val="Consolas"/>
        <family val="3"/>
        <charset val="204"/>
      </rPr>
      <t>Без стоимости оборудования</t>
    </r>
    <r>
      <rPr>
        <sz val="9"/>
        <color theme="1" tint="4.9989318521683403E-2"/>
        <rFont val="Consolas"/>
        <family val="3"/>
        <charset val="204"/>
      </rPr>
      <t>. Оформление разрешительных документов, исполнительной документации по МР.</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</si>
  <si>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</si>
  <si>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</si>
  <si>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ПИР, СМР, прочие, не ограничиваясь перечисленным: прокладка и монтаж кабеля по трубе/коробу/кабельному каналу/гофре от установленного оборудования,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прочих материалов</t>
    </r>
    <r>
      <rPr>
        <sz val="9"/>
        <color theme="1" tint="4.9989318521683403E-2"/>
        <rFont val="Consolas"/>
        <family val="3"/>
        <charset val="204"/>
      </rPr>
      <t>.  Оформление исполнительной документации по МР.</t>
    </r>
  </si>
  <si>
    <r>
      <t xml:space="preserve">ПИР, СМР:  Включено, не ограничиваясь перечисленным:  прокладка и монтаж провода с устройством и заделкой борозды с финишной отделкой,маркировка имиджевыми идентификационными наклейками, с </t>
    </r>
    <r>
      <rPr>
        <sz val="9"/>
        <color rgb="FFFF0000"/>
        <rFont val="Consolas"/>
        <family val="3"/>
        <charset val="204"/>
      </rPr>
      <t>учетом стоимости всех материалов, прочие</t>
    </r>
    <r>
      <rPr>
        <sz val="9"/>
        <color theme="1" tint="4.9989318521683403E-2"/>
        <rFont val="Consolas"/>
        <family val="3"/>
        <charset val="204"/>
      </rPr>
      <t>, оформление разрешительных документов, исполнительной документации по МР.</t>
    </r>
  </si>
  <si>
    <r>
      <t>ПИР,СМР. Включено, не ограничиваясь перечисленным: прокладка и монтаж провода, труб, коробов, кабель-каналов и др.,</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всех материалов</t>
    </r>
    <r>
      <rPr>
        <sz val="9"/>
        <color theme="1" tint="4.9989318521683403E-2"/>
        <rFont val="Consolas"/>
        <family val="3"/>
        <charset val="204"/>
      </rPr>
      <t>, прочие, оформление разрешительных документов, исполнительной документации по МР.</t>
    </r>
  </si>
  <si>
    <r>
      <t>ПИР,СМР. Включено, не ограничиваясь перечисленным:  прокладка и монтаж провода, маркировка имиджевыми идентификационными наклейками,</t>
    </r>
    <r>
      <rPr>
        <sz val="9"/>
        <color rgb="FFFF0000"/>
        <rFont val="Consolas"/>
        <family val="3"/>
        <charset val="204"/>
      </rPr>
      <t>с учетом стоимости всех материалов</t>
    </r>
    <r>
      <rPr>
        <sz val="9"/>
        <color theme="1" tint="4.9989318521683403E-2"/>
        <rFont val="Consolas"/>
        <family val="3"/>
        <charset val="204"/>
      </rPr>
      <t>, прочие, оформление разрешительных документов, исполнительной документации по МР.</t>
    </r>
  </si>
  <si>
    <r>
      <t xml:space="preserve">ПИР, СМР.Позиция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включение электропитания и тестирование согласно требованиям производителя оборудования, указанным в инструкции по монтажу; 
-пуско-наладочные работы;
-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</si>
  <si>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ПИР, СМР, прочие, не ограничиваясь перечисленным: прокладка и монтаж кабеля по трубе/коробу/кабельному каналу/гофре/металлорукаве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до 5х16 мм2,  прочих материалов</t>
    </r>
    <r>
      <rPr>
        <sz val="9"/>
        <color theme="1" tint="4.9989318521683403E-2"/>
        <rFont val="Consolas"/>
        <family val="3"/>
        <charset val="204"/>
      </rPr>
      <t>.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</si>
  <si>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трубы/короба/кабельного канала/гофры,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</si>
  <si>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 xml:space="preserve">ПИР, СМР, прочие, не ограничиваясь перечисленным: прокладка металлорукава, прокладка и монтаж кабеля по металлорукаву с устройством, при необходимости, отверстий в стенах  (с установкой гильз),  с заделкой, маркировка имиджевыми идентификационными наклейками, </t>
    </r>
    <r>
      <rPr>
        <sz val="9"/>
        <color rgb="FFFF0000"/>
        <rFont val="Consolas"/>
        <family val="3"/>
        <charset val="204"/>
      </rPr>
      <t>с учетом стоимости металлорукава, кабеля до 5х16 мм2,  прочих материалов</t>
    </r>
    <r>
      <rPr>
        <sz val="9"/>
        <color theme="1" tint="4.9989318521683403E-2"/>
        <rFont val="Consolas"/>
        <family val="3"/>
        <charset val="204"/>
      </rPr>
      <t>.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</si>
  <si>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и монтаж кабеля скобами по стене,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</si>
  <si>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и монтаж кабеля по борозде с креплением скобами, с устройством и заделкой борозды с финишной отделкой,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</si>
  <si>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трубы/короба/кабельного канала/гофры,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 гофры,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</si>
  <si>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металлорукава,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металлорукава, прочих материалов. </t>
    </r>
    <r>
      <rPr>
        <sz val="9"/>
        <color theme="1" tint="4.9989318521683403E-2"/>
        <rFont val="Consolas"/>
        <family val="3"/>
        <charset val="204"/>
      </rPr>
      <t xml:space="preserve"> Оформление исполнительной документации по МР.</t>
    </r>
  </si>
  <si>
    <t>Установка оконечной (монтажной) коробки
(степень защиты не менее IP 54 )</t>
  </si>
  <si>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t>
    </r>
    <r>
      <rPr>
        <sz val="9"/>
        <color theme="1" tint="4.9989318521683403E-2"/>
        <rFont val="Consolas"/>
        <family val="3"/>
        <charset val="204"/>
      </rPr>
      <t xml:space="preserve">. Проверка. Опробование. Оформление исполнительной документации по МР.
</t>
    </r>
    <r>
      <rPr>
        <sz val="9"/>
        <color rgb="FFFF0000"/>
        <rFont val="Consolas"/>
        <family val="3"/>
        <charset val="204"/>
      </rPr>
      <t>Для установки на абонентской сети вместо блока розеток для вывода абонетских линий в дх.</t>
    </r>
  </si>
  <si>
    <r>
      <t xml:space="preserve">ПИР, СМР: монтаж и расключение разветвительной (монтажной) коробки, </t>
    </r>
    <r>
      <rPr>
        <sz val="9"/>
        <color rgb="FFFF0000"/>
        <rFont val="Consolas"/>
        <family val="3"/>
        <charset val="204"/>
      </rPr>
      <t>с учетом стоимости всех материалов.
Не применяется на абонентской сети совместно с УР 1000-1021</t>
    </r>
  </si>
  <si>
    <t>Примечание: прокладка в трубах подразумевает обязательное использование труб ПНД d=20 мм  и типа-тяжёлые с протяжкой (зондом), при прокладке под заливку полов и т.п.</t>
  </si>
  <si>
    <r>
      <t xml:space="preserve">Прокладка ПВХ трубы d=25 мм </t>
    </r>
    <r>
      <rPr>
        <b/>
        <sz val="9"/>
        <color rgb="FFFF0000"/>
        <rFont val="Consolas"/>
        <family val="3"/>
        <charset val="204"/>
      </rPr>
      <t>в грунте</t>
    </r>
    <r>
      <rPr>
        <sz val="9"/>
        <color rgb="FF000000"/>
        <rFont val="Consolas"/>
        <family val="3"/>
        <charset val="204"/>
      </rPr>
      <t xml:space="preserve"> </t>
    </r>
  </si>
  <si>
    <r>
      <t>СМР, ПИР, прочие, не ограничиваясь перечисленным  (включая материалы): Установка видеокамеры в кожух.Разметка и сверление отверстий.Установка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кронштейну.Установка монтажной коробки (степень защиты не менее IP 54, число выводов 4-6).Заделка разъемов  UTP и подключения питания (в т.ч.POE-инжектор).Подключение камеры  к порту коммутатора.Настройка изображения и фокуса.Маркировка имиджевыми идентификационными наклейками.</t>
    </r>
    <r>
      <rPr>
        <sz val="9"/>
        <color rgb="FFFF0000"/>
        <rFont val="Consolas"/>
        <family val="3"/>
        <charset val="204"/>
      </rPr>
      <t>Без прокладки и стоимости кабеля. Без стоимости оборудования.</t>
    </r>
    <r>
      <rPr>
        <sz val="9"/>
        <color theme="1" tint="4.9989318521683403E-2"/>
        <rFont val="Consolas"/>
        <family val="3"/>
        <charset val="204"/>
      </rPr>
      <t xml:space="preserve"> Оформление разрешительных документов, исполнительной документации по МР.</t>
    </r>
  </si>
  <si>
    <t>102.4</t>
  </si>
  <si>
    <r>
      <t>ёмкостью</t>
    </r>
    <r>
      <rPr>
        <b/>
        <sz val="9"/>
        <color theme="1"/>
        <rFont val="Consolas"/>
        <family val="3"/>
        <charset val="204"/>
      </rPr>
      <t xml:space="preserve"> </t>
    </r>
    <r>
      <rPr>
        <b/>
        <sz val="9"/>
        <color rgb="FFFF0000"/>
        <rFont val="Consolas"/>
        <family val="3"/>
        <charset val="204"/>
      </rPr>
      <t>10 пар</t>
    </r>
  </si>
  <si>
    <r>
      <t xml:space="preserve">ёмкостью </t>
    </r>
    <r>
      <rPr>
        <b/>
        <sz val="9"/>
        <color rgb="FFFF0000"/>
        <rFont val="Consolas"/>
        <family val="3"/>
        <charset val="204"/>
      </rPr>
      <t>25 пар</t>
    </r>
  </si>
  <si>
    <r>
      <t xml:space="preserve">ёмкостью </t>
    </r>
    <r>
      <rPr>
        <b/>
        <sz val="9"/>
        <color rgb="FFFF0000"/>
        <rFont val="Consolas"/>
        <family val="3"/>
        <charset val="204"/>
      </rPr>
      <t>до 100 пар</t>
    </r>
  </si>
  <si>
    <t>403.4</t>
  </si>
  <si>
    <t>403.4.1</t>
  </si>
  <si>
    <t>403.4.2</t>
  </si>
  <si>
    <t>до 9U</t>
  </si>
  <si>
    <t>до 15U</t>
  </si>
  <si>
    <t>Монтаж телекоммуникационного  шкафа (антивандального ) для сетей FTTB :</t>
  </si>
  <si>
    <t>100.6.1</t>
  </si>
  <si>
    <t>без СМР на установку ТШ</t>
  </si>
  <si>
    <r>
      <t xml:space="preserve"> - для Домохозяйств, охваченных по технологии FTTB с проникновением  </t>
    </r>
    <r>
      <rPr>
        <b/>
        <sz val="8"/>
        <color rgb="FFFF0000"/>
        <rFont val="Consolas"/>
        <family val="3"/>
        <charset val="204"/>
      </rPr>
      <t xml:space="preserve">до 30 % </t>
    </r>
  </si>
  <si>
    <t xml:space="preserve"> 100.7.1</t>
  </si>
  <si>
    <r>
      <t xml:space="preserve"> - для Домохозяйств, охваченных по технологии FTTB с проникновением  </t>
    </r>
    <r>
      <rPr>
        <b/>
        <sz val="8"/>
        <color rgb="FFFF0000"/>
        <rFont val="Consolas"/>
        <family val="3"/>
        <charset val="204"/>
      </rPr>
      <t xml:space="preserve">от 30% до 50 % </t>
    </r>
  </si>
  <si>
    <t>100.8.1</t>
  </si>
  <si>
    <r>
      <t xml:space="preserve"> - для Домохозяйств, охваченных по технологии FTTB с проникновением  </t>
    </r>
    <r>
      <rPr>
        <b/>
        <sz val="8"/>
        <color rgb="FFFF0000"/>
        <rFont val="Consolas"/>
        <family val="3"/>
        <charset val="204"/>
      </rPr>
      <t xml:space="preserve">50 % </t>
    </r>
  </si>
  <si>
    <t>100.9.1</t>
  </si>
  <si>
    <r>
      <t xml:space="preserve"> - для Домохозяйств, охваченных по технологии FTTB с проникновением  </t>
    </r>
    <r>
      <rPr>
        <b/>
        <sz val="8"/>
        <color rgb="FFFF0000"/>
        <rFont val="Consolas"/>
        <family val="3"/>
        <charset val="204"/>
      </rPr>
      <t xml:space="preserve">от 50% до 80 % </t>
    </r>
  </si>
  <si>
    <t>100.10.1</t>
  </si>
  <si>
    <r>
      <t xml:space="preserve"> - для Домохозяйств, охваченных по технологии FTTB с проникновением  </t>
    </r>
    <r>
      <rPr>
        <b/>
        <sz val="8"/>
        <color rgb="FFFF0000"/>
        <rFont val="Consolas"/>
        <family val="3"/>
        <charset val="204"/>
      </rPr>
      <t xml:space="preserve">выше 80 % </t>
    </r>
  </si>
  <si>
    <t>101.6.1</t>
  </si>
  <si>
    <r>
      <t xml:space="preserve"> - для Домохозяйств, охваченных по технологии FTTB с проникновением </t>
    </r>
    <r>
      <rPr>
        <b/>
        <sz val="8"/>
        <color theme="1"/>
        <rFont val="Consolas"/>
        <family val="3"/>
        <charset val="204"/>
      </rPr>
      <t xml:space="preserve"> </t>
    </r>
    <r>
      <rPr>
        <b/>
        <sz val="8"/>
        <color rgb="FFFF0000"/>
        <rFont val="Consolas"/>
        <family val="3"/>
        <charset val="204"/>
      </rPr>
      <t xml:space="preserve">до 30 % </t>
    </r>
  </si>
  <si>
    <t>101.7.1</t>
  </si>
  <si>
    <t>101.8.1</t>
  </si>
  <si>
    <t>101.9.1</t>
  </si>
  <si>
    <r>
      <t xml:space="preserve"> - для Домохозяйств, охваченных по технологии FTTB с проникновением  </t>
    </r>
    <r>
      <rPr>
        <b/>
        <sz val="8"/>
        <color rgb="FFFF0000"/>
        <rFont val="Consolas"/>
        <family val="3"/>
        <charset val="204"/>
      </rPr>
      <t>от 50% до 80 %</t>
    </r>
    <r>
      <rPr>
        <b/>
        <sz val="8"/>
        <color theme="1"/>
        <rFont val="Consolas"/>
        <family val="3"/>
        <charset val="204"/>
      </rPr>
      <t xml:space="preserve"> </t>
    </r>
  </si>
  <si>
    <t>101.10.1</t>
  </si>
  <si>
    <r>
      <t xml:space="preserve"> - для Домохозяйств, охваченных по технологии FTTB с проникновением  </t>
    </r>
    <r>
      <rPr>
        <b/>
        <sz val="8"/>
        <color rgb="FFFF0000"/>
        <rFont val="Consolas"/>
        <family val="3"/>
        <charset val="204"/>
      </rPr>
      <t>выше 80 %</t>
    </r>
    <r>
      <rPr>
        <b/>
        <sz val="8"/>
        <color theme="1"/>
        <rFont val="Consolas"/>
        <family val="3"/>
        <charset val="204"/>
      </rPr>
      <t xml:space="preserve"> </t>
    </r>
  </si>
  <si>
    <t>104.1.1</t>
  </si>
  <si>
    <r>
      <t xml:space="preserve"> </t>
    </r>
    <r>
      <rPr>
        <sz val="8"/>
        <color rgb="FF000000"/>
        <rFont val="Consolas"/>
        <family val="3"/>
        <charset val="204"/>
      </rPr>
      <t xml:space="preserve">-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t>
    </r>
    <r>
      <rPr>
        <b/>
        <sz val="8"/>
        <color rgb="FF000000"/>
        <rFont val="Consolas"/>
        <family val="3"/>
        <charset val="204"/>
      </rPr>
      <t xml:space="preserve"> </t>
    </r>
    <r>
      <rPr>
        <b/>
        <sz val="8"/>
        <color rgb="FFFF0000"/>
        <rFont val="Consolas"/>
        <family val="3"/>
        <charset val="204"/>
      </rPr>
      <t xml:space="preserve"> до 30 %</t>
    </r>
    <r>
      <rPr>
        <b/>
        <sz val="8"/>
        <color rgb="FF000000"/>
        <rFont val="Consolas"/>
        <family val="3"/>
        <charset val="204"/>
      </rPr>
      <t xml:space="preserve"> </t>
    </r>
  </si>
  <si>
    <t>104.2.1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</si>
  <si>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от 30% до 50 % </t>
    </r>
  </si>
  <si>
    <t>104.3.1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</si>
  <si>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50 % </t>
    </r>
  </si>
  <si>
    <t>104.4.1</t>
  </si>
  <si>
    <r>
      <t xml:space="preserve"> - для Домохозяйств, охваченных по технологии FTTB 1 GE с проникновением  </t>
    </r>
    <r>
      <rPr>
        <b/>
        <sz val="8"/>
        <color rgb="FFFF0000"/>
        <rFont val="Consolas"/>
        <family val="3"/>
        <charset val="204"/>
      </rPr>
      <t xml:space="preserve">от 50% до 80 % </t>
    </r>
  </si>
  <si>
    <t>104.5.1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</si>
  <si>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выше 80 % </t>
    </r>
  </si>
  <si>
    <t>105.1.1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</si>
  <si>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до 30 % </t>
    </r>
  </si>
  <si>
    <t>105.2.1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</si>
  <si>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от 30% до 50 %</t>
    </r>
    <r>
      <rPr>
        <sz val="8"/>
        <color rgb="FF000000"/>
        <rFont val="Consolas"/>
        <family val="3"/>
        <charset val="204"/>
      </rPr>
      <t xml:space="preserve"> </t>
    </r>
  </si>
  <si>
    <t>105.4.1</t>
  </si>
  <si>
    <t>105.3.1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</si>
  <si>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от 50% до 80 % </t>
    </r>
  </si>
  <si>
    <t>105.5.1</t>
  </si>
  <si>
    <r>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ШАН/КБ/КЯ/ЯР/КРТ, укомплектованных патч-панелями/плинтами (со стоимостью ШАН/КБ/КЯ/ЯР/КРТ; патч-панелей/плинтов),монтаж проходных коробок под распределительные муфты.</t>
    </r>
    <r>
      <rPr>
        <sz val="9"/>
        <color rgb="FFFF0000"/>
        <rFont val="Consolas"/>
        <family val="3"/>
        <charset val="204"/>
      </rPr>
      <t xml:space="preserve"> Со стоимостью всех материалов, включая прочие затраты</t>
    </r>
    <r>
      <rPr>
        <sz val="9"/>
        <color theme="1"/>
        <rFont val="Consolas"/>
        <family val="3"/>
        <charset val="204"/>
      </rPr>
      <t>,исполнительная документация по МР.</t>
    </r>
  </si>
  <si>
    <t xml:space="preserve">Удельные расценки (УР) на строительство телекоммуникационной инфраструктуры для оказания комплекса услуг на объектах нового строительства и реконструкции      </t>
  </si>
  <si>
    <t>Примечания.</t>
  </si>
  <si>
    <t>для комплексных решений с полным набором услуг</t>
  </si>
  <si>
    <t>для СПД по технологии FTTB (без полного набора комплексных услуг)</t>
  </si>
  <si>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стене/потолку с креплением скобами,монтажными площадками</t>
    </r>
    <r>
      <rPr>
        <sz val="9"/>
        <color theme="1"/>
        <rFont val="Consolas"/>
        <family val="3"/>
        <charset val="204"/>
      </rPr>
      <t xml:space="preserve"> (открытая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</si>
  <si>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стене/потолку с креплением скобами,монтажными площадками</t>
    </r>
    <r>
      <rPr>
        <sz val="9"/>
        <color theme="1"/>
        <rFont val="Consolas"/>
        <family val="3"/>
        <charset val="204"/>
      </rPr>
      <t xml:space="preserve"> (открытая проводка) с оконцовкой коннектором типа RJ или розеткой типа RJ,</t>
    </r>
    <r>
      <rPr>
        <b/>
        <sz val="9"/>
        <color rgb="FFFF0000"/>
        <rFont val="Consolas"/>
        <family val="3"/>
        <charset val="204"/>
      </rPr>
      <t>без учета стоимости кабеля</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</si>
  <si>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по стене </t>
    </r>
    <r>
      <rPr>
        <b/>
        <sz val="9"/>
        <color theme="1"/>
        <rFont val="Consolas"/>
        <family val="3"/>
        <charset val="204"/>
      </rPr>
      <t>с устройством и заделкой борозды</t>
    </r>
    <r>
      <rPr>
        <sz val="9"/>
        <color theme="1"/>
        <rFont val="Consolas"/>
        <family val="3"/>
        <charset val="204"/>
      </rPr>
      <t xml:space="preserve"> с креплением  скобами (скрытая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</si>
  <si>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по стене </t>
    </r>
    <r>
      <rPr>
        <b/>
        <sz val="9"/>
        <color theme="1"/>
        <rFont val="Consolas"/>
        <family val="3"/>
        <charset val="204"/>
      </rPr>
      <t>с устройством и заделкой борозды</t>
    </r>
    <r>
      <rPr>
        <sz val="9"/>
        <color theme="1"/>
        <rFont val="Consolas"/>
        <family val="3"/>
        <charset val="204"/>
      </rPr>
      <t xml:space="preserve"> с креплением  скобами (скрытая проводка) с оконцовкой коннектором типа RJ или розеткой типа RJ</t>
    </r>
    <r>
      <rPr>
        <b/>
        <sz val="9"/>
        <color rgb="FFFF0000"/>
        <rFont val="Consolas"/>
        <family val="3"/>
        <charset val="204"/>
      </rPr>
      <t>,без учета стоимости кабеля</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</si>
  <si>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установленным конструкциям</t>
    </r>
    <r>
      <rPr>
        <sz val="9"/>
        <color theme="1"/>
        <rFont val="Consolas"/>
        <family val="3"/>
        <charset val="204"/>
      </rPr>
      <t xml:space="preserve"> (труба</t>
    </r>
    <r>
      <rPr>
        <b/>
        <vertAlign val="superscript"/>
        <sz val="9"/>
        <color rgb="FFFF0000"/>
        <rFont val="Consolas"/>
        <family val="3"/>
        <charset val="204"/>
      </rPr>
      <t>17</t>
    </r>
    <r>
      <rPr>
        <sz val="9"/>
        <color theme="1"/>
        <rFont val="Consolas"/>
        <family val="3"/>
        <charset val="204"/>
      </rPr>
      <t>/короб/кабельный канал/гофра)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</si>
  <si>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установленным конструкциям</t>
    </r>
    <r>
      <rPr>
        <sz val="9"/>
        <color theme="1"/>
        <rFont val="Consolas"/>
        <family val="3"/>
        <charset val="204"/>
      </rPr>
      <t xml:space="preserve"> (труба</t>
    </r>
    <r>
      <rPr>
        <b/>
        <vertAlign val="superscript"/>
        <sz val="9"/>
        <color rgb="FFFF0000"/>
        <rFont val="Consolas"/>
        <family val="3"/>
        <charset val="204"/>
      </rPr>
      <t>17</t>
    </r>
    <r>
      <rPr>
        <sz val="9"/>
        <color theme="1"/>
        <rFont val="Consolas"/>
        <family val="3"/>
        <charset val="204"/>
      </rPr>
      <t>/короб/кабельный канал/гофра) с оконцовкой коннектором типа RJ или розеткой типа RJ,</t>
    </r>
    <r>
      <rPr>
        <b/>
        <sz val="9"/>
        <color rgb="FFFF0000"/>
        <rFont val="Consolas"/>
        <family val="3"/>
        <charset val="204"/>
      </rPr>
      <t>без учета стоимости кабеля</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</si>
  <si>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конструкциям (труба</t>
    </r>
    <r>
      <rPr>
        <b/>
        <vertAlign val="superscript"/>
        <sz val="9"/>
        <color rgb="FFFF0000"/>
        <rFont val="Consolas"/>
        <family val="3"/>
        <charset val="204"/>
      </rPr>
      <t>17</t>
    </r>
    <r>
      <rPr>
        <b/>
        <sz val="9"/>
        <color theme="1"/>
        <rFont val="Consolas"/>
        <family val="3"/>
        <charset val="204"/>
      </rPr>
      <t>/короб/ кабельный канал/гофра) с их установкой</t>
    </r>
    <r>
      <rPr>
        <sz val="9"/>
        <color theme="1"/>
        <rFont val="Consolas"/>
        <family val="3"/>
        <charset val="204"/>
      </rPr>
      <t>, с оконцовкой коннектором типа RJ или розеткой типа RJ,</t>
    </r>
    <r>
      <rPr>
        <b/>
        <sz val="9"/>
        <color rgb="FFFF0000"/>
        <rFont val="Consolas"/>
        <family val="3"/>
        <charset val="204"/>
      </rPr>
      <t>без учета стоимости кабеля</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</si>
  <si>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конструкциям (труба</t>
    </r>
    <r>
      <rPr>
        <b/>
        <vertAlign val="superscript"/>
        <sz val="9"/>
        <color rgb="FFFF0000"/>
        <rFont val="Consolas"/>
        <family val="3"/>
        <charset val="204"/>
      </rPr>
      <t>17</t>
    </r>
    <r>
      <rPr>
        <b/>
        <sz val="9"/>
        <color theme="1"/>
        <rFont val="Consolas"/>
        <family val="3"/>
        <charset val="204"/>
      </rPr>
      <t>/короб/ кабельный канал/гофра) с их установкой</t>
    </r>
    <r>
      <rPr>
        <sz val="9"/>
        <color theme="1"/>
        <rFont val="Consolas"/>
        <family val="3"/>
        <charset val="204"/>
      </rPr>
      <t>, с оконцовкой коннектором типа RJ или розеткой типа RJ</t>
    </r>
  </si>
  <si>
    <t>набор АЛ: UTP (5-8 пар) + RG-6</t>
  </si>
  <si>
    <t>набор АЛ: UTP (до 4х2) + RG-6</t>
  </si>
  <si>
    <r>
      <t xml:space="preserve">Установка, монтаж, настройка  видеокамеры </t>
    </r>
    <r>
      <rPr>
        <b/>
        <sz val="9"/>
        <color theme="1" tint="4.9989318521683403E-2"/>
        <rFont val="Consolas"/>
        <family val="3"/>
        <charset val="204"/>
      </rPr>
      <t xml:space="preserve">внутридомовой
</t>
    </r>
    <r>
      <rPr>
        <sz val="9"/>
        <color theme="1" tint="4.9989318521683403E-2"/>
        <rFont val="Consolas"/>
        <family val="3"/>
        <charset val="204"/>
      </rPr>
      <t>( в т.ч. и внутрилифтово</t>
    </r>
    <r>
      <rPr>
        <sz val="9"/>
        <rFont val="Consolas"/>
        <family val="3"/>
        <charset val="204"/>
      </rPr>
      <t xml:space="preserve">й) </t>
    </r>
  </si>
  <si>
    <r>
      <t xml:space="preserve">Монтаж пульта консъержа
</t>
    </r>
    <r>
      <rPr>
        <sz val="9"/>
        <color rgb="FFFF0000"/>
        <rFont val="Consolas"/>
        <family val="3"/>
        <charset val="204"/>
      </rPr>
      <t>применительно к УР 1035.</t>
    </r>
  </si>
  <si>
    <t xml:space="preserve">Приложение №1 к Форме 3 ТЕХНИКО-КОММЕРЧЕСКОЕ ПРЕДЛОЖЕНИЕ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</si>
</sst>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67">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rgb="FF006600"/>
      <name val="Times New Roman"/>
      <family val="1"/>
      <charset val="204"/>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b/>
      <sz val="18"/>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b/>
      <sz val="14"/>
      <color theme="1" tint="0.1499984740745262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4"/>
      <color theme="3" tint="-0.249977111117893"/>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vertAlign val="superscript"/>
      <sz val="9"/>
      <color theme="1" tint="4.9989318521683403E-2"/>
      <name val="Consolas"/>
      <family val="3"/>
      <charset val="204"/>
    </font>
    <font>
      <b/>
      <sz val="12"/>
      <color theme="1"/>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4"/>
      <color rgb="FF006600"/>
      <name val="Consolas"/>
      <family val="3"/>
      <charset val="204"/>
    </font>
    <font>
      <b/>
      <sz val="11"/>
      <color theme="1" tint="4.9989318521683403E-2"/>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sz val="10"/>
      <color theme="4" tint="-0.249977111117893"/>
      <name val="Consolas"/>
      <family val="3"/>
      <charset val="204"/>
    </font>
    <font>
      <sz val="11"/>
      <color rgb="FF006600"/>
      <name val="Calibri"/>
      <family val="2"/>
      <charset val="204"/>
      <scheme val="minor"/>
    </font>
    <font>
      <b/>
      <sz val="12"/>
      <color theme="1" tint="0.14999847407452621"/>
      <name val="Consolas"/>
      <family val="3"/>
      <charset val="204"/>
    </font>
    <font>
      <sz val="9"/>
      <color theme="1" tint="0.34998626667073579"/>
      <name val="Consolas"/>
      <family val="3"/>
      <charset val="204"/>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b/>
      <sz val="14"/>
      <color rgb="FF8C4799"/>
      <name val="Consolas"/>
      <family val="3"/>
      <charset val="204"/>
    </font>
    <font>
      <b/>
      <sz val="10"/>
      <color rgb="FF8C4799"/>
      <name val="Consolas"/>
      <family val="3"/>
      <charset val="204"/>
    </font>
    <font>
      <sz val="8"/>
      <color theme="1"/>
      <name val="Consolas"/>
      <family val="3"/>
      <charset val="204"/>
    </font>
    <font>
      <b/>
      <sz val="8"/>
      <color rgb="FFFF0000"/>
      <name val="Consolas"/>
      <family val="3"/>
      <charset val="204"/>
    </font>
    <font>
      <b/>
      <vertAlign val="superscript"/>
      <sz val="9"/>
      <color rgb="FFFF0000"/>
      <name val="Consolas"/>
      <family val="3"/>
      <charset val="204"/>
    </font>
    <font>
      <sz val="8"/>
      <color rgb="FFFF0000"/>
      <name val="Consolas"/>
      <family val="3"/>
      <charset val="204"/>
    </font>
    <font>
      <b/>
      <sz val="8"/>
      <color theme="1"/>
      <name val="Consolas"/>
      <family val="3"/>
      <charset val="204"/>
    </font>
    <font>
      <b/>
      <sz val="8"/>
      <color rgb="FF000000"/>
      <name val="Consolas"/>
      <family val="3"/>
      <charset val="204"/>
    </font>
    <font>
      <sz val="8"/>
      <color rgb="FF000000"/>
      <name val="Consolas"/>
      <family val="3"/>
      <charset val="204"/>
    </font>
  </fonts>
  <fills count="92">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rgb="FF00660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DAE7F6"/>
        <bgColor indexed="64"/>
      </patternFill>
    </fill>
    <fill>
      <patternFill patternType="solid">
        <fgColor rgb="FFE4ECF4"/>
        <bgColor indexed="64"/>
      </patternFill>
    </fill>
    <fill>
      <patternFill patternType="solid">
        <fgColor theme="3" tint="0.59999389629810485"/>
        <bgColor indexed="64"/>
      </patternFill>
    </fill>
    <fill>
      <patternFill patternType="solid">
        <fgColor rgb="FFD0E0E3"/>
        <bgColor indexed="64"/>
      </patternFill>
    </fill>
    <fill>
      <patternFill patternType="solid">
        <fgColor rgb="FFEBF6F9"/>
        <bgColor indexed="64"/>
      </patternFill>
    </fill>
    <fill>
      <patternFill patternType="solid">
        <fgColor rgb="FFD9EAD3"/>
        <bgColor indexed="64"/>
      </patternFill>
    </fill>
    <fill>
      <patternFill patternType="solid">
        <fgColor rgb="FFEBFFEB"/>
        <bgColor indexed="64"/>
      </patternFill>
    </fill>
    <fill>
      <patternFill patternType="solid">
        <fgColor rgb="FFFFF2CC"/>
        <bgColor indexed="64"/>
      </patternFill>
    </fill>
    <fill>
      <patternFill patternType="solid">
        <fgColor rgb="FFFFF2C9"/>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rgb="FFFF0000"/>
        <bgColor indexed="64"/>
      </patternFill>
    </fill>
    <fill>
      <patternFill patternType="solid">
        <fgColor rgb="FFB67CC2"/>
        <bgColor indexed="64"/>
      </patternFill>
    </fill>
    <fill>
      <patternFill patternType="solid">
        <fgColor rgb="FFD9BBDF"/>
        <bgColor indexed="64"/>
      </patternFill>
    </fill>
    <fill>
      <patternFill patternType="solid">
        <fgColor rgb="FFB8CCE4"/>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indexed="64"/>
      </left>
      <right style="dotted">
        <color indexed="64"/>
      </right>
      <top style="dotted">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int="-0.499984740745262"/>
      </top>
      <bottom style="thin">
        <color theme="0"/>
      </bottom>
      <diagonal/>
    </border>
    <border>
      <left style="thin">
        <color theme="0"/>
      </left>
      <right style="thin">
        <color theme="0" tint="-0.499984740745262"/>
      </right>
      <top style="thin">
        <color theme="0" tint="-0.499984740745262"/>
      </top>
      <bottom style="thin">
        <color theme="0"/>
      </bottom>
      <diagonal/>
    </border>
    <border>
      <left style="thin">
        <color theme="0"/>
      </left>
      <right style="thin">
        <color theme="0" tint="-0.499984740745262"/>
      </right>
      <top style="thin">
        <color theme="0"/>
      </top>
      <bottom style="thin">
        <color theme="0"/>
      </bottom>
      <diagonal/>
    </border>
    <border>
      <left/>
      <right style="thin">
        <color theme="0"/>
      </right>
      <top style="thin">
        <color theme="0" tint="-0.499984740745262"/>
      </top>
      <bottom style="thin">
        <color theme="0"/>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bottom style="thin">
        <color theme="0"/>
      </bottom>
      <diagonal/>
    </border>
    <border>
      <left/>
      <right style="double">
        <color theme="3" tint="-0.24994659260841701"/>
      </right>
      <top style="double">
        <color theme="3" tint="-0.24994659260841701"/>
      </top>
      <bottom/>
      <diagonal/>
    </border>
    <border>
      <left/>
      <right style="double">
        <color theme="3" tint="-0.24994659260841701"/>
      </right>
      <top style="dashed">
        <color theme="3" tint="-0.24994659260841701"/>
      </top>
      <bottom style="double">
        <color theme="3" tint="-0.24994659260841701"/>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style="double">
        <color rgb="FF006600"/>
      </left>
      <right/>
      <top style="double">
        <color rgb="FF006600"/>
      </top>
      <bottom style="dashed">
        <color rgb="FF006600"/>
      </bottom>
      <diagonal/>
    </border>
    <border>
      <left/>
      <right style="double">
        <color rgb="FF006600"/>
      </right>
      <top style="double">
        <color rgb="FF006600"/>
      </top>
      <bottom style="dashed">
        <color rgb="FF006600"/>
      </bottom>
      <diagonal/>
    </border>
    <border>
      <left style="double">
        <color rgb="FF006600"/>
      </left>
      <right/>
      <top style="dashed">
        <color rgb="FF006600"/>
      </top>
      <bottom style="double">
        <color rgb="FF006600"/>
      </bottom>
      <diagonal/>
    </border>
    <border>
      <left/>
      <right style="double">
        <color rgb="FF006600"/>
      </right>
      <top style="dashed">
        <color rgb="FF006600"/>
      </top>
      <bottom style="double">
        <color rgb="FF006600"/>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right/>
      <top style="double">
        <color theme="3" tint="-0.24994659260841701"/>
      </top>
      <bottom/>
      <diagonal/>
    </border>
    <border>
      <left/>
      <right/>
      <top style="dashed">
        <color theme="3" tint="-0.24994659260841701"/>
      </top>
      <bottom style="double">
        <color theme="3" tint="-0.24994659260841701"/>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right style="double">
        <color theme="1" tint="0.499984740745262"/>
      </right>
      <top style="double">
        <color theme="1" tint="0.499984740745262"/>
      </top>
      <bottom style="double">
        <color theme="1"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theme="0" tint="-0.24994659260841701"/>
      </right>
      <top style="thin">
        <color theme="0" tint="-0.24994659260841701"/>
      </top>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top style="dashed">
        <color theme="0" tint="-0.499984740745262"/>
      </top>
      <bottom/>
      <diagonal/>
    </border>
    <border>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style="dashed">
        <color theme="1" tint="0.499984740745262"/>
      </left>
      <right style="dashed">
        <color theme="1" tint="0.499984740745262"/>
      </right>
      <top style="dashed">
        <color theme="1" tint="0.499984740745262"/>
      </top>
      <bottom/>
      <diagonal/>
    </border>
    <border>
      <left style="dashed">
        <color theme="1" tint="0.499984740745262"/>
      </left>
      <right style="dashed">
        <color theme="1" tint="0.499984740745262"/>
      </right>
      <top/>
      <bottom style="dashed">
        <color theme="1" tint="0.499984740745262"/>
      </bottom>
      <diagonal/>
    </border>
    <border>
      <left style="dashed">
        <color theme="1" tint="0.499984740745262"/>
      </left>
      <right/>
      <top style="dashed">
        <color theme="1" tint="0.499984740745262"/>
      </top>
      <bottom/>
      <diagonal/>
    </border>
    <border>
      <left/>
      <right style="dashed">
        <color theme="1" tint="0.499984740745262"/>
      </right>
      <top style="dashed">
        <color theme="1" tint="0.499984740745262"/>
      </top>
      <bottom/>
      <diagonal/>
    </border>
    <border>
      <left style="dashed">
        <color theme="1" tint="0.499984740745262"/>
      </left>
      <right/>
      <top/>
      <bottom/>
      <diagonal/>
    </border>
    <border>
      <left/>
      <right style="dashed">
        <color theme="1" tint="0.499984740745262"/>
      </right>
      <top/>
      <bottom/>
      <diagonal/>
    </border>
    <border>
      <left style="dashed">
        <color theme="1" tint="0.499984740745262"/>
      </left>
      <right/>
      <top/>
      <bottom style="dashed">
        <color theme="1" tint="0.499984740745262"/>
      </bottom>
      <diagonal/>
    </border>
    <border>
      <left/>
      <right style="dashed">
        <color theme="1" tint="0.499984740745262"/>
      </right>
      <top/>
      <bottom style="dashed">
        <color theme="1" tint="0.499984740745262"/>
      </bottom>
      <diagonal/>
    </border>
    <border>
      <left style="dashed">
        <color theme="1" tint="0.499984740745262"/>
      </left>
      <right style="dashed">
        <color theme="1" tint="0.499984740745262"/>
      </right>
      <top/>
      <bottom/>
      <diagonal/>
    </border>
    <border>
      <left/>
      <right/>
      <top style="dashed">
        <color theme="0" tint="-0.499984740745262"/>
      </top>
      <bottom style="dashed">
        <color theme="0" tint="-0.499984740745262"/>
      </bottom>
      <diagonal/>
    </border>
    <border>
      <left/>
      <right style="thin">
        <color theme="1" tint="0.499984740745262"/>
      </right>
      <top style="dashed">
        <color theme="0" tint="-0.499984740745262"/>
      </top>
      <bottom style="dashed">
        <color theme="0" tint="-0.499984740745262"/>
      </bottom>
      <diagonal/>
    </border>
    <border>
      <left/>
      <right/>
      <top style="dashed">
        <color theme="0" tint="-0.499984740745262"/>
      </top>
      <bottom/>
      <diagonal/>
    </border>
    <border>
      <left style="dashed">
        <color theme="0" tint="-0.499984740745262"/>
      </left>
      <right style="dashed">
        <color theme="0" tint="-0.499984740745262"/>
      </right>
      <top/>
      <bottom style="dashed">
        <color theme="0" tint="-0.499984740745262"/>
      </bottom>
      <diagonal/>
    </border>
    <border>
      <left style="double">
        <color theme="1" tint="0.499984740745262"/>
      </left>
      <right/>
      <top/>
      <bottom style="dashed">
        <color theme="0" tint="-0.499984740745262"/>
      </bottom>
      <diagonal/>
    </border>
    <border>
      <left/>
      <right style="thin">
        <color theme="0" tint="-0.499984740745262"/>
      </right>
      <top/>
      <bottom style="dashed">
        <color theme="0" tint="-0.499984740745262"/>
      </bottom>
      <diagonal/>
    </border>
    <border>
      <left style="thin">
        <color theme="0"/>
      </left>
      <right style="thin">
        <color theme="0" tint="-0.499984740745262"/>
      </right>
      <top style="thin">
        <color theme="0"/>
      </top>
      <bottom/>
      <diagonal/>
    </border>
    <border>
      <left style="thick">
        <color rgb="FF8C4799"/>
      </left>
      <right/>
      <top style="thick">
        <color rgb="FF8C4799"/>
      </top>
      <bottom style="thick">
        <color rgb="FF8C4799"/>
      </bottom>
      <diagonal/>
    </border>
    <border>
      <left/>
      <right/>
      <top style="thick">
        <color rgb="FF8C4799"/>
      </top>
      <bottom style="thick">
        <color rgb="FF8C4799"/>
      </bottom>
      <diagonal/>
    </border>
    <border>
      <left/>
      <right style="thick">
        <color rgb="FF8C4799"/>
      </right>
      <top style="thick">
        <color rgb="FF8C4799"/>
      </top>
      <bottom style="thick">
        <color rgb="FF8C4799"/>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5" fillId="6"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6" fillId="0" borderId="0"/>
    <xf numFmtId="0" fontId="16" fillId="0" borderId="0"/>
    <xf numFmtId="0" fontId="16" fillId="0" borderId="0"/>
    <xf numFmtId="0" fontId="16" fillId="0" borderId="0"/>
    <xf numFmtId="0" fontId="17" fillId="0" borderId="0"/>
    <xf numFmtId="0" fontId="17" fillId="0" borderId="0"/>
    <xf numFmtId="0" fontId="16" fillId="0" borderId="0"/>
    <xf numFmtId="0" fontId="4" fillId="0" borderId="0"/>
    <xf numFmtId="0" fontId="17" fillId="0" borderId="0"/>
    <xf numFmtId="0" fontId="16" fillId="0" borderId="0"/>
    <xf numFmtId="0" fontId="17" fillId="0" borderId="0"/>
    <xf numFmtId="0" fontId="18" fillId="0" borderId="0"/>
    <xf numFmtId="49" fontId="15" fillId="6" borderId="1" applyBorder="0">
      <alignment horizontal="center" wrapText="1"/>
    </xf>
    <xf numFmtId="0" fontId="19" fillId="6" borderId="1" applyBorder="0">
      <alignment horizontal="left" wrapText="1"/>
    </xf>
    <xf numFmtId="0" fontId="15" fillId="6" borderId="2" applyBorder="0">
      <alignment horizontal="center" textRotation="90" wrapText="1"/>
    </xf>
    <xf numFmtId="0" fontId="16"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4"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6" fillId="0" borderId="0"/>
    <xf numFmtId="0" fontId="16" fillId="0" borderId="0"/>
    <xf numFmtId="0" fontId="16" fillId="0" borderId="0"/>
    <xf numFmtId="0" fontId="16" fillId="0" borderId="0"/>
    <xf numFmtId="0" fontId="20" fillId="0" borderId="0">
      <alignment vertical="center"/>
    </xf>
    <xf numFmtId="0" fontId="4" fillId="0" borderId="0"/>
    <xf numFmtId="0" fontId="17" fillId="0" borderId="0"/>
    <xf numFmtId="0" fontId="16" fillId="0" borderId="0"/>
    <xf numFmtId="0" fontId="17" fillId="0" borderId="0"/>
    <xf numFmtId="0" fontId="16" fillId="0" borderId="0"/>
    <xf numFmtId="0" fontId="17" fillId="0" borderId="0"/>
    <xf numFmtId="0" fontId="17" fillId="0" borderId="0"/>
    <xf numFmtId="0" fontId="4" fillId="0" borderId="0"/>
    <xf numFmtId="0" fontId="16" fillId="0" borderId="0"/>
    <xf numFmtId="0" fontId="16"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6" fillId="0" borderId="0"/>
    <xf numFmtId="0" fontId="16" fillId="0" borderId="0"/>
    <xf numFmtId="0" fontId="16" fillId="0" borderId="0"/>
    <xf numFmtId="0" fontId="16" fillId="0" borderId="0"/>
    <xf numFmtId="0" fontId="4" fillId="0" borderId="0"/>
    <xf numFmtId="0" fontId="18" fillId="0" borderId="0"/>
    <xf numFmtId="0" fontId="16" fillId="0" borderId="0"/>
    <xf numFmtId="0" fontId="16" fillId="0" borderId="0"/>
    <xf numFmtId="0" fontId="16" fillId="0" borderId="0"/>
    <xf numFmtId="0" fontId="16" fillId="0" borderId="0"/>
    <xf numFmtId="0" fontId="17" fillId="0" borderId="0"/>
    <xf numFmtId="0" fontId="16" fillId="0" borderId="0"/>
    <xf numFmtId="0" fontId="17" fillId="0" borderId="0"/>
    <xf numFmtId="0" fontId="16" fillId="0" borderId="0"/>
    <xf numFmtId="0" fontId="17" fillId="0" borderId="0"/>
    <xf numFmtId="0" fontId="17" fillId="0" borderId="0"/>
    <xf numFmtId="0" fontId="16" fillId="0" borderId="0"/>
    <xf numFmtId="0" fontId="17" fillId="0" borderId="0"/>
    <xf numFmtId="0" fontId="17" fillId="0" borderId="0"/>
    <xf numFmtId="0" fontId="17" fillId="0" borderId="0"/>
    <xf numFmtId="0" fontId="4" fillId="0" borderId="0"/>
    <xf numFmtId="0" fontId="16" fillId="0" borderId="0"/>
    <xf numFmtId="0" fontId="17" fillId="0" borderId="0"/>
    <xf numFmtId="0" fontId="4" fillId="0" borderId="0"/>
    <xf numFmtId="0" fontId="16" fillId="0" borderId="0"/>
    <xf numFmtId="0" fontId="17" fillId="0" borderId="0"/>
    <xf numFmtId="0" fontId="4" fillId="0" borderId="0"/>
    <xf numFmtId="0" fontId="4" fillId="0" borderId="0"/>
    <xf numFmtId="0" fontId="2" fillId="0" borderId="0"/>
    <xf numFmtId="49" fontId="21" fillId="0" borderId="0" applyFill="0" applyProtection="0">
      <alignment horizontal="centerContinuous" wrapText="1"/>
    </xf>
    <xf numFmtId="0" fontId="22" fillId="7" borderId="6">
      <alignment horizontal="center"/>
    </xf>
    <xf numFmtId="169" fontId="23" fillId="8" borderId="1">
      <alignment horizontal="center"/>
    </xf>
    <xf numFmtId="1" fontId="3" fillId="0" borderId="7"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8" applyFill="0" applyProtection="0">
      <alignment horizontal="justify" vertical="center" wrapText="1"/>
    </xf>
    <xf numFmtId="49" fontId="24" fillId="0" borderId="8" applyFill="0" applyProtection="0">
      <alignment horizontal="center" vertical="center" wrapText="1"/>
    </xf>
    <xf numFmtId="2" fontId="3" fillId="0" borderId="9"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5"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5" fillId="28" borderId="0" applyNumberFormat="0" applyBorder="0" applyAlignment="0" applyProtection="0"/>
    <xf numFmtId="0" fontId="25"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5" fillId="28" borderId="0" applyNumberFormat="0" applyBorder="0" applyAlignment="0" applyProtection="0"/>
    <xf numFmtId="0" fontId="25"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5" fillId="25" borderId="0" applyNumberFormat="0" applyBorder="0" applyAlignment="0" applyProtection="0"/>
    <xf numFmtId="0" fontId="25"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5" fillId="34" borderId="0" applyNumberFormat="0" applyBorder="0" applyAlignment="0" applyProtection="0"/>
    <xf numFmtId="172" fontId="26" fillId="35" borderId="0">
      <alignment horizontal="center" vertical="center"/>
    </xf>
    <xf numFmtId="165" fontId="27" fillId="0" borderId="10" applyFont="0" applyBorder="0">
      <alignment horizontal="right" vertical="center"/>
    </xf>
    <xf numFmtId="0" fontId="28"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3" fillId="36" borderId="1">
      <alignment vertical="center"/>
    </xf>
    <xf numFmtId="173" fontId="27" fillId="0" borderId="0" applyFont="0" applyBorder="0" applyProtection="0">
      <alignment vertical="center"/>
    </xf>
    <xf numFmtId="172" fontId="4" fillId="0" borderId="0" applyNumberFormat="0" applyFont="0" applyAlignment="0">
      <alignment horizontal="center" vertical="center"/>
    </xf>
    <xf numFmtId="39" fontId="29" fillId="6" borderId="0" applyNumberFormat="0" applyBorder="0">
      <alignment vertical="center"/>
    </xf>
    <xf numFmtId="0" fontId="30" fillId="37" borderId="0" applyNumberFormat="0" applyBorder="0" applyAlignment="0" applyProtection="0"/>
    <xf numFmtId="0" fontId="23" fillId="0" borderId="0">
      <alignment horizontal="left"/>
    </xf>
    <xf numFmtId="169" fontId="31" fillId="38" borderId="1">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169" fontId="31" fillId="39" borderId="1">
      <alignment vertical="center"/>
    </xf>
    <xf numFmtId="174" fontId="4" fillId="0" borderId="0"/>
    <xf numFmtId="174" fontId="4" fillId="0" borderId="0"/>
    <xf numFmtId="165" fontId="23" fillId="40" borderId="6">
      <alignment vertical="center"/>
    </xf>
    <xf numFmtId="0" fontId="33" fillId="29"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7" fillId="0" borderId="0" applyFont="0" applyFill="0" applyBorder="0" applyAlignment="0" applyProtection="0"/>
    <xf numFmtId="178" fontId="4" fillId="0" borderId="0">
      <alignment horizontal="center"/>
    </xf>
    <xf numFmtId="0" fontId="34"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7" fillId="44" borderId="0">
      <alignment horizontal="centerContinuous" vertical="center"/>
    </xf>
    <xf numFmtId="165" fontId="23" fillId="8" borderId="1" applyBorder="0">
      <alignment horizontal="center" vertical="center"/>
    </xf>
    <xf numFmtId="0" fontId="38"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4" fillId="45" borderId="12" applyNumberFormat="0" applyProtection="0">
      <alignment vertical="top"/>
    </xf>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2" fontId="42" fillId="46" borderId="3">
      <alignment horizontal="left"/>
      <protection locked="0"/>
    </xf>
    <xf numFmtId="0" fontId="43" fillId="47" borderId="0"/>
    <xf numFmtId="0" fontId="43" fillId="47" borderId="0"/>
    <xf numFmtId="0" fontId="43" fillId="47" borderId="0"/>
    <xf numFmtId="0" fontId="43" fillId="47" borderId="0"/>
    <xf numFmtId="0" fontId="43" fillId="47" borderId="0"/>
    <xf numFmtId="0" fontId="43" fillId="47" borderId="0"/>
    <xf numFmtId="0" fontId="43" fillId="47" borderId="0"/>
    <xf numFmtId="0" fontId="43" fillId="47" borderId="0"/>
    <xf numFmtId="0" fontId="43" fillId="47" borderId="0"/>
    <xf numFmtId="0" fontId="43" fillId="47" borderId="0"/>
    <xf numFmtId="0" fontId="14" fillId="48" borderId="0"/>
    <xf numFmtId="0" fontId="14" fillId="48" borderId="0"/>
    <xf numFmtId="0" fontId="14" fillId="48" borderId="0"/>
    <xf numFmtId="0" fontId="14" fillId="48" borderId="0"/>
    <xf numFmtId="0" fontId="14" fillId="48" borderId="0"/>
    <xf numFmtId="0" fontId="14" fillId="48" borderId="0"/>
    <xf numFmtId="0" fontId="14" fillId="48" borderId="0"/>
    <xf numFmtId="0" fontId="14" fillId="48" borderId="0"/>
    <xf numFmtId="0" fontId="14" fillId="48" borderId="0"/>
    <xf numFmtId="0" fontId="14" fillId="48"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9" fillId="49" borderId="1">
      <alignment horizontal="center" vertical="center" wrapText="1"/>
      <protection locked="0"/>
    </xf>
    <xf numFmtId="2" fontId="45" fillId="0" borderId="1">
      <alignment horizontal="center" vertical="center"/>
    </xf>
    <xf numFmtId="0" fontId="46" fillId="0" borderId="0"/>
    <xf numFmtId="0" fontId="4" fillId="0" borderId="0"/>
    <xf numFmtId="0" fontId="47" fillId="34" borderId="16" applyNumberFormat="0" applyAlignment="0" applyProtection="0"/>
    <xf numFmtId="10" fontId="48" fillId="50" borderId="1" applyNumberFormat="0" applyBorder="0" applyAlignment="0" applyProtection="0"/>
    <xf numFmtId="165" fontId="23" fillId="51" borderId="1">
      <alignment vertical="center"/>
      <protection locked="0"/>
    </xf>
    <xf numFmtId="0" fontId="49" fillId="0" borderId="0">
      <alignment horizontal="center" vertical="center" wrapText="1"/>
    </xf>
    <xf numFmtId="169" fontId="4" fillId="52" borderId="1">
      <alignment vertical="center"/>
    </xf>
    <xf numFmtId="180" fontId="50" fillId="0" borderId="0" applyFont="0" applyFill="0" applyBorder="0" applyAlignment="0" applyProtection="0"/>
    <xf numFmtId="0" fontId="51" fillId="0" borderId="0">
      <alignment horizontal="center" vertical="center" wrapText="1"/>
    </xf>
    <xf numFmtId="172" fontId="52" fillId="53" borderId="17" applyBorder="0" applyAlignment="0">
      <alignment horizontal="left" indent="1"/>
    </xf>
    <xf numFmtId="0" fontId="53" fillId="0" borderId="18" applyNumberFormat="0" applyFill="0" applyAlignment="0" applyProtection="0"/>
    <xf numFmtId="0" fontId="54" fillId="54" borderId="0" applyNumberFormat="0" applyBorder="0" applyAlignment="0" applyProtection="0"/>
    <xf numFmtId="0" fontId="15" fillId="6" borderId="1" applyFont="0" applyBorder="0" applyAlignment="0">
      <alignment horizontal="center" vertical="center"/>
    </xf>
    <xf numFmtId="181" fontId="55" fillId="0" borderId="0"/>
    <xf numFmtId="0" fontId="4" fillId="0" borderId="0"/>
    <xf numFmtId="0" fontId="4" fillId="0" borderId="0"/>
    <xf numFmtId="0" fontId="4" fillId="0" borderId="0"/>
    <xf numFmtId="0" fontId="16" fillId="0" borderId="0"/>
    <xf numFmtId="0" fontId="16" fillId="0" borderId="0"/>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6" fillId="0" borderId="0">
      <alignment horizontal="left"/>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183" fontId="3" fillId="0" borderId="0" applyFont="0" applyFill="0" applyBorder="0" applyAlignment="0" applyProtection="0"/>
    <xf numFmtId="0" fontId="58" fillId="55" borderId="19" applyNumberFormat="0" applyAlignment="0" applyProtection="0"/>
    <xf numFmtId="0" fontId="59" fillId="6" borderId="0">
      <alignment vertical="center"/>
    </xf>
    <xf numFmtId="39" fontId="29"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6" fillId="0" borderId="0"/>
    <xf numFmtId="0" fontId="4" fillId="0" borderId="0"/>
    <xf numFmtId="169" fontId="60"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61" fillId="57" borderId="1">
      <alignment vertical="top"/>
    </xf>
    <xf numFmtId="0" fontId="62" fillId="58" borderId="0">
      <alignment horizontal="center" vertical="center"/>
    </xf>
    <xf numFmtId="0" fontId="62" fillId="58" borderId="0">
      <alignment horizontal="right" vertical="top"/>
    </xf>
    <xf numFmtId="0" fontId="63" fillId="0" borderId="0" applyNumberFormat="0" applyFill="0" applyBorder="0" applyAlignment="0" applyProtection="0"/>
    <xf numFmtId="187" fontId="4" fillId="35" borderId="1">
      <alignment vertical="center"/>
    </xf>
    <xf numFmtId="188" fontId="64" fillId="0" borderId="1">
      <alignment horizontal="left" vertical="center"/>
      <protection locked="0"/>
    </xf>
    <xf numFmtId="0" fontId="4" fillId="59" borderId="0"/>
    <xf numFmtId="0" fontId="16" fillId="0" borderId="0"/>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0" fontId="65" fillId="0" borderId="0"/>
    <xf numFmtId="3" fontId="36"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6" fillId="0" borderId="0">
      <alignment horizontal="left"/>
    </xf>
    <xf numFmtId="191" fontId="4" fillId="6" borderId="0" applyFill="0"/>
    <xf numFmtId="0" fontId="66" fillId="0" borderId="0" applyNumberFormat="0" applyFill="0" applyBorder="0" applyAlignment="0" applyProtection="0">
      <alignment horizontal="center"/>
    </xf>
    <xf numFmtId="169" fontId="22" fillId="7"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7" fillId="0" borderId="21"/>
    <xf numFmtId="0" fontId="68" fillId="0" borderId="0" applyNumberFormat="0" applyFill="0" applyBorder="0" applyAlignment="0" applyProtection="0"/>
    <xf numFmtId="0" fontId="69" fillId="60"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9"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25" fillId="64" borderId="0" applyNumberFormat="0" applyBorder="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47" fillId="14" borderId="16"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58" fillId="65" borderId="19"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0" fontId="70" fillId="65"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9" fillId="6" borderId="0" applyNumberFormat="0" applyFont="0" applyFill="0" applyBorder="0" applyAlignment="0" applyProtection="0">
      <alignment vertical="center"/>
    </xf>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1" fillId="0" borderId="23"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2" fillId="0" borderId="1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4" fillId="0" borderId="0">
      <alignment horizontal="left"/>
    </xf>
    <xf numFmtId="0" fontId="75" fillId="6" borderId="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5" fillId="0" borderId="25" applyNumberFormat="0" applyFill="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33" fillId="66" borderId="11" applyNumberFormat="0" applyAlignment="0" applyProtection="0"/>
    <xf numFmtId="0" fontId="76" fillId="6" borderId="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2" fillId="0" borderId="0"/>
    <xf numFmtId="0" fontId="1" fillId="0" borderId="0"/>
    <xf numFmtId="0" fontId="4" fillId="0" borderId="0"/>
    <xf numFmtId="0" fontId="78"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79" fillId="10" borderId="0" applyNumberFormat="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1" fillId="39" borderId="0">
      <alignment horizontal="center" vertical="top"/>
    </xf>
    <xf numFmtId="3" fontId="82" fillId="0" borderId="0" applyFont="0" applyFill="0" applyBorder="0" applyProtection="0">
      <alignment horizontal="right" vertical="center"/>
    </xf>
    <xf numFmtId="0" fontId="17" fillId="0" borderId="0"/>
    <xf numFmtId="0" fontId="4" fillId="0" borderId="0"/>
    <xf numFmtId="0" fontId="16" fillId="0" borderId="0"/>
    <xf numFmtId="0" fontId="17" fillId="0" borderId="0"/>
    <xf numFmtId="196" fontId="83" fillId="0" borderId="0" applyFont="0" applyFill="0" applyBorder="0" applyAlignment="0" applyProtection="0"/>
    <xf numFmtId="167" fontId="23"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8"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165" fontId="23" fillId="68" borderId="1">
      <alignment horizontal="center" vertical="center"/>
      <protection locked="0"/>
    </xf>
    <xf numFmtId="0" fontId="84" fillId="0" borderId="0"/>
    <xf numFmtId="0" fontId="85" fillId="69" borderId="27" applyNumberFormat="0" applyAlignment="0" applyProtection="0"/>
    <xf numFmtId="0" fontId="90" fillId="0" borderId="0" applyNumberFormat="0" applyFill="0" applyBorder="0" applyAlignment="0" applyProtection="0"/>
  </cellStyleXfs>
  <cellXfs count="633">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37" xfId="0" applyBorder="1" applyProtection="1"/>
    <xf numFmtId="0" fontId="0" fillId="0" borderId="37" xfId="0" applyBorder="1"/>
    <xf numFmtId="0" fontId="0" fillId="0" borderId="45" xfId="0" applyFill="1" applyBorder="1" applyProtection="1"/>
    <xf numFmtId="0" fontId="0" fillId="0" borderId="45" xfId="0" applyBorder="1" applyProtection="1"/>
    <xf numFmtId="4" fontId="0" fillId="0" borderId="45" xfId="0" applyNumberFormat="1" applyFill="1" applyBorder="1" applyProtection="1"/>
    <xf numFmtId="0" fontId="0" fillId="0" borderId="54" xfId="0" applyBorder="1" applyProtection="1"/>
    <xf numFmtId="0" fontId="0" fillId="0" borderId="54" xfId="0" applyFill="1" applyBorder="1" applyProtection="1"/>
    <xf numFmtId="4" fontId="8" fillId="0" borderId="54" xfId="0" applyNumberFormat="1" applyFont="1" applyFill="1" applyBorder="1" applyAlignment="1" applyProtection="1">
      <alignment vertical="center"/>
    </xf>
    <xf numFmtId="4" fontId="8" fillId="0" borderId="54" xfId="0" applyNumberFormat="1" applyFont="1" applyBorder="1" applyAlignment="1" applyProtection="1">
      <alignment vertical="center"/>
    </xf>
    <xf numFmtId="0" fontId="0" fillId="0" borderId="57" xfId="0" applyBorder="1" applyAlignment="1" applyProtection="1">
      <alignment horizontal="right" vertical="center"/>
    </xf>
    <xf numFmtId="0" fontId="0" fillId="0" borderId="57" xfId="0" applyBorder="1" applyProtection="1"/>
    <xf numFmtId="0" fontId="0" fillId="0" borderId="57" xfId="0" applyBorder="1" applyAlignment="1" applyProtection="1">
      <alignment horizontal="right" vertical="center" wrapText="1"/>
    </xf>
    <xf numFmtId="4" fontId="8" fillId="0" borderId="57" xfId="1" applyNumberFormat="1" applyFont="1" applyFill="1" applyBorder="1" applyAlignment="1" applyProtection="1">
      <alignment horizontal="right" vertical="center"/>
    </xf>
    <xf numFmtId="4" fontId="8" fillId="0" borderId="57" xfId="0" applyNumberFormat="1" applyFont="1" applyFill="1" applyBorder="1" applyAlignment="1" applyProtection="1">
      <alignment horizontal="right" vertical="center"/>
    </xf>
    <xf numFmtId="0" fontId="8" fillId="0" borderId="57" xfId="0" applyFont="1" applyFill="1" applyBorder="1" applyAlignment="1" applyProtection="1">
      <alignment horizontal="right" vertical="center" wrapText="1"/>
    </xf>
    <xf numFmtId="0" fontId="0" fillId="0" borderId="57" xfId="0" applyFill="1" applyBorder="1" applyAlignment="1" applyProtection="1">
      <alignment horizontal="right" vertical="center"/>
    </xf>
    <xf numFmtId="0" fontId="0" fillId="0" borderId="57" xfId="0" applyFill="1" applyBorder="1" applyProtection="1"/>
    <xf numFmtId="4" fontId="8" fillId="0" borderId="57" xfId="0" applyNumberFormat="1" applyFont="1" applyFill="1" applyBorder="1" applyAlignment="1" applyProtection="1">
      <alignment horizontal="right" vertical="center" wrapText="1"/>
    </xf>
    <xf numFmtId="4" fontId="95" fillId="0" borderId="57" xfId="12" applyNumberFormat="1" applyFont="1" applyFill="1" applyBorder="1" applyAlignment="1">
      <alignment horizontal="right" vertical="center" wrapText="1"/>
    </xf>
    <xf numFmtId="4" fontId="5" fillId="0" borderId="57" xfId="0" applyNumberFormat="1" applyFont="1" applyFill="1" applyBorder="1" applyAlignment="1" applyProtection="1">
      <alignment horizontal="right" vertical="center" wrapText="1"/>
    </xf>
    <xf numFmtId="4" fontId="5" fillId="2" borderId="57" xfId="0" applyNumberFormat="1" applyFont="1" applyFill="1" applyBorder="1" applyAlignment="1" applyProtection="1">
      <alignment horizontal="right" vertical="center" wrapText="1"/>
    </xf>
    <xf numFmtId="4" fontId="8" fillId="0" borderId="57" xfId="0" applyNumberFormat="1" applyFont="1" applyBorder="1" applyAlignment="1" applyProtection="1">
      <alignment horizontal="right" vertical="center"/>
    </xf>
    <xf numFmtId="4" fontId="95" fillId="0" borderId="57" xfId="0" applyNumberFormat="1" applyFont="1" applyFill="1" applyBorder="1" applyAlignment="1">
      <alignment horizontal="right" vertical="center" wrapText="1"/>
    </xf>
    <xf numFmtId="4" fontId="5" fillId="2" borderId="57" xfId="0" applyNumberFormat="1" applyFont="1" applyFill="1" applyBorder="1" applyAlignment="1" applyProtection="1">
      <alignment horizontal="right" vertical="center"/>
    </xf>
    <xf numFmtId="4" fontId="94" fillId="0" borderId="57" xfId="1" applyNumberFormat="1" applyFont="1" applyFill="1" applyBorder="1" applyAlignment="1" applyProtection="1">
      <alignment horizontal="right" vertical="center"/>
      <protection locked="0"/>
    </xf>
    <xf numFmtId="4" fontId="5" fillId="0" borderId="57" xfId="0" applyNumberFormat="1" applyFont="1" applyFill="1" applyBorder="1" applyAlignment="1" applyProtection="1">
      <alignment horizontal="right" vertical="center"/>
    </xf>
    <xf numFmtId="4" fontId="86" fillId="2" borderId="57" xfId="0" applyNumberFormat="1" applyFont="1" applyFill="1" applyBorder="1" applyAlignment="1" applyProtection="1">
      <alignment horizontal="right" vertical="center"/>
    </xf>
    <xf numFmtId="4" fontId="86" fillId="0" borderId="57" xfId="0" applyNumberFormat="1" applyFont="1" applyFill="1" applyBorder="1" applyAlignment="1" applyProtection="1">
      <alignment horizontal="right" vertical="center" wrapText="1"/>
    </xf>
    <xf numFmtId="0" fontId="0" fillId="0" borderId="57" xfId="0" applyBorder="1" applyAlignment="1">
      <alignment horizontal="right" vertical="center"/>
    </xf>
    <xf numFmtId="0" fontId="5" fillId="0" borderId="57" xfId="0" applyFont="1" applyBorder="1" applyAlignment="1" applyProtection="1">
      <alignment horizontal="right" vertical="center"/>
    </xf>
    <xf numFmtId="0" fontId="5" fillId="0" borderId="57" xfId="0" applyFont="1" applyFill="1" applyBorder="1" applyAlignment="1" applyProtection="1">
      <alignment horizontal="right" vertical="center"/>
    </xf>
    <xf numFmtId="4" fontId="5" fillId="0" borderId="57" xfId="12" applyNumberFormat="1" applyFont="1" applyFill="1" applyBorder="1" applyAlignment="1" applyProtection="1">
      <alignment horizontal="right" vertical="center" wrapText="1"/>
    </xf>
    <xf numFmtId="2" fontId="5" fillId="0" borderId="57" xfId="12" applyNumberFormat="1" applyFont="1" applyFill="1" applyBorder="1" applyAlignment="1" applyProtection="1">
      <alignment horizontal="right" vertical="center" wrapText="1"/>
    </xf>
    <xf numFmtId="0" fontId="9" fillId="0" borderId="57" xfId="12" applyFont="1" applyFill="1" applyBorder="1" applyAlignment="1" applyProtection="1">
      <alignment horizontal="right" vertical="center" wrapText="1"/>
    </xf>
    <xf numFmtId="0" fontId="87" fillId="0" borderId="57" xfId="3229" applyFont="1" applyFill="1" applyBorder="1" applyAlignment="1" applyProtection="1">
      <alignment horizontal="right" vertical="center" wrapText="1"/>
    </xf>
    <xf numFmtId="4" fontId="86" fillId="0" borderId="57" xfId="6" applyNumberFormat="1" applyFont="1" applyFill="1" applyBorder="1" applyAlignment="1" applyProtection="1">
      <alignment horizontal="right" vertical="center" wrapText="1"/>
    </xf>
    <xf numFmtId="4" fontId="86" fillId="0" borderId="57" xfId="1" applyNumberFormat="1" applyFont="1" applyFill="1" applyBorder="1" applyAlignment="1" applyProtection="1">
      <alignment horizontal="right" vertical="center"/>
    </xf>
    <xf numFmtId="0" fontId="0" fillId="0" borderId="57" xfId="0" applyBorder="1"/>
    <xf numFmtId="0" fontId="97" fillId="0" borderId="0" xfId="0" applyFont="1"/>
    <xf numFmtId="4" fontId="0" fillId="0" borderId="0" xfId="0" applyNumberFormat="1"/>
    <xf numFmtId="0" fontId="0" fillId="73" borderId="0" xfId="0" applyFill="1"/>
    <xf numFmtId="4" fontId="0" fillId="73" borderId="0" xfId="0" applyNumberFormat="1" applyFill="1"/>
    <xf numFmtId="199" fontId="98" fillId="73"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1" fillId="0" borderId="45" xfId="0" applyFont="1" applyFill="1" applyBorder="1" applyProtection="1"/>
    <xf numFmtId="0" fontId="101" fillId="0" borderId="54" xfId="0" applyFont="1" applyBorder="1" applyProtection="1"/>
    <xf numFmtId="0" fontId="101" fillId="0" borderId="57" xfId="0" applyFont="1" applyBorder="1" applyAlignment="1" applyProtection="1">
      <alignment horizontal="right" vertical="center"/>
    </xf>
    <xf numFmtId="0" fontId="101" fillId="0" borderId="57" xfId="0" applyFont="1" applyBorder="1" applyProtection="1"/>
    <xf numFmtId="0" fontId="101" fillId="0" borderId="0" xfId="0" applyFont="1" applyFill="1" applyProtection="1"/>
    <xf numFmtId="0" fontId="101" fillId="0" borderId="0" xfId="0" applyFont="1" applyProtection="1"/>
    <xf numFmtId="4" fontId="106" fillId="75" borderId="36" xfId="1" applyNumberFormat="1" applyFont="1" applyFill="1" applyBorder="1" applyAlignment="1" applyProtection="1">
      <alignment horizontal="right" vertical="center"/>
    </xf>
    <xf numFmtId="0" fontId="131" fillId="0" borderId="36" xfId="12" applyFont="1" applyFill="1" applyBorder="1" applyAlignment="1">
      <alignment horizontal="center" vertical="center" wrapText="1"/>
    </xf>
    <xf numFmtId="0" fontId="135" fillId="0" borderId="36" xfId="0" applyFont="1" applyFill="1" applyBorder="1" applyAlignment="1" applyProtection="1">
      <alignment horizontal="center" vertical="center" wrapText="1"/>
      <protection locked="0"/>
    </xf>
    <xf numFmtId="0" fontId="128" fillId="0" borderId="0" xfId="0" applyFont="1" applyFill="1" applyBorder="1" applyAlignment="1" applyProtection="1">
      <alignment horizontal="center" vertical="center"/>
    </xf>
    <xf numFmtId="4" fontId="106" fillId="0" borderId="0" xfId="0" applyNumberFormat="1" applyFont="1" applyFill="1" applyBorder="1" applyAlignment="1" applyProtection="1">
      <alignment horizontal="center" vertical="center" wrapText="1"/>
    </xf>
    <xf numFmtId="4" fontId="106" fillId="0" borderId="0" xfId="1" applyNumberFormat="1" applyFont="1" applyFill="1" applyBorder="1" applyAlignment="1" applyProtection="1">
      <alignment horizontal="left" vertical="center"/>
    </xf>
    <xf numFmtId="4" fontId="106" fillId="0" borderId="0" xfId="1" applyNumberFormat="1" applyFont="1" applyFill="1" applyBorder="1" applyAlignment="1" applyProtection="1">
      <alignment horizontal="right" vertical="center"/>
    </xf>
    <xf numFmtId="0" fontId="136" fillId="0" borderId="0" xfId="0" applyFont="1" applyProtection="1"/>
    <xf numFmtId="4" fontId="138" fillId="0" borderId="0" xfId="3230" applyNumberFormat="1" applyFont="1" applyAlignment="1" applyProtection="1">
      <alignment horizontal="left"/>
    </xf>
    <xf numFmtId="4" fontId="105" fillId="0" borderId="0" xfId="7" applyNumberFormat="1" applyFont="1" applyAlignment="1" applyProtection="1">
      <alignment horizontal="left"/>
    </xf>
    <xf numFmtId="0" fontId="105" fillId="0" borderId="0" xfId="7" applyFont="1" applyAlignment="1" applyProtection="1">
      <alignment horizontal="left"/>
    </xf>
    <xf numFmtId="0" fontId="105" fillId="0" borderId="0" xfId="7" applyFont="1" applyProtection="1"/>
    <xf numFmtId="0" fontId="137" fillId="0" borderId="0" xfId="7" applyFont="1" applyAlignment="1" applyProtection="1">
      <alignment horizontal="left"/>
    </xf>
    <xf numFmtId="0" fontId="106" fillId="0" borderId="47" xfId="0" applyFont="1" applyFill="1" applyBorder="1" applyAlignment="1" applyProtection="1">
      <alignment horizontal="left" vertical="top" wrapText="1"/>
    </xf>
    <xf numFmtId="0" fontId="106" fillId="0" borderId="60" xfId="0" applyFont="1" applyFill="1" applyBorder="1" applyAlignment="1" applyProtection="1">
      <alignment horizontal="left" vertical="top" wrapText="1"/>
    </xf>
    <xf numFmtId="0" fontId="136" fillId="0" borderId="0" xfId="0" applyFont="1"/>
    <xf numFmtId="4" fontId="108" fillId="0" borderId="66" xfId="0" applyNumberFormat="1" applyFont="1" applyFill="1" applyBorder="1" applyAlignment="1" applyProtection="1">
      <alignment horizontal="center" vertical="center" wrapText="1"/>
    </xf>
    <xf numFmtId="0" fontId="140" fillId="0" borderId="0" xfId="0" applyFont="1" applyAlignment="1" applyProtection="1">
      <alignment horizontal="center"/>
    </xf>
    <xf numFmtId="0" fontId="141" fillId="0" borderId="0" xfId="0" applyFont="1" applyAlignment="1" applyProtection="1">
      <alignment horizontal="center" vertical="center"/>
    </xf>
    <xf numFmtId="0" fontId="88" fillId="0" borderId="45" xfId="0" applyFont="1" applyFill="1" applyBorder="1" applyAlignment="1" applyProtection="1">
      <alignment horizontal="center" vertical="center"/>
    </xf>
    <xf numFmtId="0" fontId="103" fillId="0" borderId="85" xfId="0" applyFont="1" applyBorder="1" applyAlignment="1">
      <alignment horizontal="right" vertical="center"/>
    </xf>
    <xf numFmtId="0" fontId="120" fillId="0" borderId="53" xfId="0" applyFont="1" applyFill="1" applyBorder="1" applyAlignment="1" applyProtection="1">
      <alignment horizontal="justify" vertical="center" wrapText="1"/>
    </xf>
    <xf numFmtId="0" fontId="111" fillId="77" borderId="94" xfId="0" applyFont="1" applyFill="1" applyBorder="1" applyAlignment="1" applyProtection="1">
      <alignment vertical="center"/>
    </xf>
    <xf numFmtId="0" fontId="111" fillId="77" borderId="97" xfId="0" applyFont="1" applyFill="1" applyBorder="1" applyAlignment="1" applyProtection="1">
      <alignment vertical="center"/>
    </xf>
    <xf numFmtId="1" fontId="128" fillId="82" borderId="0" xfId="11" applyNumberFormat="1" applyFont="1" applyFill="1" applyBorder="1" applyAlignment="1" applyProtection="1">
      <alignment horizontal="center" vertical="center"/>
    </xf>
    <xf numFmtId="0" fontId="105" fillId="2" borderId="0" xfId="0" applyFont="1" applyFill="1" applyBorder="1" applyAlignment="1" applyProtection="1">
      <alignment horizontal="center" vertical="center" wrapText="1"/>
    </xf>
    <xf numFmtId="0" fontId="105" fillId="0" borderId="0" xfId="7" applyFont="1" applyBorder="1" applyAlignment="1" applyProtection="1">
      <alignment horizontal="justify" vertical="center" wrapText="1"/>
    </xf>
    <xf numFmtId="4" fontId="105" fillId="0" borderId="0" xfId="0" applyNumberFormat="1" applyFont="1" applyFill="1" applyBorder="1" applyAlignment="1" applyProtection="1">
      <alignment horizontal="right" vertical="center" wrapText="1"/>
    </xf>
    <xf numFmtId="0" fontId="0" fillId="0" borderId="0" xfId="0" applyFill="1" applyBorder="1" applyProtection="1"/>
    <xf numFmtId="4" fontId="8" fillId="0" borderId="0" xfId="0" applyNumberFormat="1" applyFont="1" applyBorder="1" applyAlignment="1" applyProtection="1">
      <alignment vertical="center"/>
    </xf>
    <xf numFmtId="4" fontId="8" fillId="0" borderId="104" xfId="0" applyNumberFormat="1" applyFont="1" applyBorder="1" applyAlignment="1" applyProtection="1">
      <alignment horizontal="right" vertical="center"/>
    </xf>
    <xf numFmtId="4" fontId="5" fillId="0" borderId="104" xfId="0" applyNumberFormat="1" applyFont="1" applyFill="1" applyBorder="1" applyAlignment="1" applyProtection="1">
      <alignment horizontal="right" vertical="center"/>
    </xf>
    <xf numFmtId="4" fontId="5" fillId="0" borderId="104" xfId="0" applyNumberFormat="1" applyFont="1" applyFill="1" applyBorder="1" applyAlignment="1" applyProtection="1">
      <alignment horizontal="right" vertical="center" wrapText="1"/>
    </xf>
    <xf numFmtId="0" fontId="0" fillId="0" borderId="105" xfId="0" applyBorder="1" applyAlignment="1" applyProtection="1">
      <alignment horizontal="right" vertical="center"/>
    </xf>
    <xf numFmtId="4" fontId="86" fillId="0" borderId="105" xfId="0" applyNumberFormat="1" applyFont="1" applyFill="1" applyBorder="1" applyAlignment="1" applyProtection="1">
      <alignment horizontal="right" vertical="center"/>
    </xf>
    <xf numFmtId="4" fontId="86" fillId="0" borderId="105" xfId="0" applyNumberFormat="1" applyFont="1" applyFill="1" applyBorder="1" applyAlignment="1" applyProtection="1">
      <alignment horizontal="right" vertical="center" wrapText="1"/>
    </xf>
    <xf numFmtId="0" fontId="0" fillId="0" borderId="105" xfId="0" applyBorder="1" applyProtection="1"/>
    <xf numFmtId="0" fontId="105" fillId="2" borderId="103" xfId="0" applyFont="1" applyFill="1" applyBorder="1" applyAlignment="1" applyProtection="1">
      <alignment horizontal="center" vertical="center" wrapText="1"/>
    </xf>
    <xf numFmtId="4" fontId="106" fillId="0" borderId="103" xfId="1" applyNumberFormat="1" applyFont="1" applyFill="1" applyBorder="1" applyAlignment="1" applyProtection="1">
      <alignment horizontal="right" vertical="center"/>
    </xf>
    <xf numFmtId="4" fontId="105" fillId="0" borderId="103" xfId="0" applyNumberFormat="1" applyFont="1" applyFill="1" applyBorder="1" applyAlignment="1" applyProtection="1">
      <alignment horizontal="right" vertical="center" wrapText="1"/>
    </xf>
    <xf numFmtId="0" fontId="0" fillId="0" borderId="103" xfId="0" applyFill="1" applyBorder="1" applyProtection="1"/>
    <xf numFmtId="4" fontId="8" fillId="0" borderId="103" xfId="0" applyNumberFormat="1" applyFont="1" applyBorder="1" applyAlignment="1" applyProtection="1">
      <alignment vertical="center"/>
    </xf>
    <xf numFmtId="4" fontId="8" fillId="0" borderId="103" xfId="0" applyNumberFormat="1" applyFont="1" applyBorder="1" applyAlignment="1" applyProtection="1">
      <alignment horizontal="right" vertical="center"/>
    </xf>
    <xf numFmtId="4" fontId="5" fillId="0" borderId="103" xfId="0" applyNumberFormat="1" applyFont="1" applyFill="1" applyBorder="1" applyAlignment="1" applyProtection="1">
      <alignment horizontal="right" vertical="center"/>
    </xf>
    <xf numFmtId="4" fontId="5" fillId="0" borderId="103" xfId="0" applyNumberFormat="1" applyFont="1" applyFill="1" applyBorder="1" applyAlignment="1" applyProtection="1">
      <alignment horizontal="right" vertical="center" wrapText="1"/>
    </xf>
    <xf numFmtId="0" fontId="0" fillId="0" borderId="103" xfId="0" applyBorder="1" applyProtection="1"/>
    <xf numFmtId="4" fontId="8" fillId="85" borderId="103" xfId="0" applyNumberFormat="1" applyFont="1" applyFill="1" applyBorder="1" applyAlignment="1" applyProtection="1">
      <alignment horizontal="right" vertical="center"/>
    </xf>
    <xf numFmtId="4" fontId="8" fillId="85" borderId="57" xfId="0" applyNumberFormat="1" applyFont="1" applyFill="1" applyBorder="1" applyAlignment="1" applyProtection="1">
      <alignment horizontal="right" vertical="center"/>
    </xf>
    <xf numFmtId="0" fontId="0" fillId="0" borderId="103" xfId="0" applyFill="1" applyBorder="1"/>
    <xf numFmtId="4" fontId="8" fillId="85" borderId="103" xfId="1" applyNumberFormat="1" applyFont="1" applyFill="1" applyBorder="1" applyAlignment="1" applyProtection="1">
      <alignment horizontal="right" vertical="center"/>
    </xf>
    <xf numFmtId="0" fontId="0" fillId="0" borderId="109" xfId="0" applyFill="1" applyBorder="1"/>
    <xf numFmtId="0" fontId="143" fillId="0" borderId="103" xfId="0" applyFont="1" applyFill="1" applyBorder="1" applyProtection="1"/>
    <xf numFmtId="4" fontId="11" fillId="0" borderId="103" xfId="0" applyNumberFormat="1" applyFont="1" applyBorder="1" applyAlignment="1" applyProtection="1">
      <alignment vertical="center"/>
    </xf>
    <xf numFmtId="4" fontId="11" fillId="85" borderId="103" xfId="0" applyNumberFormat="1" applyFont="1" applyFill="1" applyBorder="1" applyAlignment="1" applyProtection="1">
      <alignment horizontal="right" vertical="center"/>
    </xf>
    <xf numFmtId="4" fontId="11" fillId="85" borderId="103" xfId="0" applyNumberFormat="1" applyFont="1" applyFill="1" applyBorder="1" applyAlignment="1" applyProtection="1">
      <alignment horizontal="right" vertical="center" wrapText="1"/>
    </xf>
    <xf numFmtId="1" fontId="128" fillId="78" borderId="46" xfId="11" applyNumberFormat="1" applyFont="1" applyFill="1" applyBorder="1" applyAlignment="1" applyProtection="1">
      <alignment horizontal="center" vertical="center"/>
    </xf>
    <xf numFmtId="0" fontId="0" fillId="0" borderId="108" xfId="0" applyFill="1" applyBorder="1" applyProtection="1"/>
    <xf numFmtId="4" fontId="8" fillId="0" borderId="55" xfId="0" applyNumberFormat="1" applyFont="1" applyFill="1" applyBorder="1" applyAlignment="1" applyProtection="1">
      <alignment vertical="center"/>
    </xf>
    <xf numFmtId="4" fontId="8" fillId="0" borderId="104" xfId="1" applyNumberFormat="1" applyFont="1" applyFill="1" applyBorder="1" applyAlignment="1" applyProtection="1">
      <alignment horizontal="right" vertical="center"/>
    </xf>
    <xf numFmtId="4" fontId="8" fillId="0" borderId="104" xfId="0" applyNumberFormat="1" applyFont="1" applyFill="1" applyBorder="1" applyAlignment="1" applyProtection="1">
      <alignment horizontal="right" vertical="center"/>
    </xf>
    <xf numFmtId="0" fontId="0" fillId="0" borderId="112" xfId="0" applyFill="1" applyBorder="1" applyProtection="1"/>
    <xf numFmtId="4" fontId="8" fillId="0" borderId="112" xfId="0" applyNumberFormat="1" applyFont="1" applyFill="1" applyBorder="1" applyAlignment="1" applyProtection="1">
      <alignment vertical="center"/>
    </xf>
    <xf numFmtId="4" fontId="8" fillId="0" borderId="112" xfId="0" applyNumberFormat="1" applyFont="1" applyBorder="1" applyAlignment="1" applyProtection="1">
      <alignment horizontal="right" vertical="center"/>
    </xf>
    <xf numFmtId="4" fontId="8" fillId="0" borderId="112" xfId="1" applyNumberFormat="1" applyFont="1" applyFill="1" applyBorder="1" applyAlignment="1" applyProtection="1">
      <alignment horizontal="right" vertical="center"/>
    </xf>
    <xf numFmtId="4" fontId="8" fillId="0" borderId="112" xfId="0" applyNumberFormat="1" applyFont="1" applyFill="1" applyBorder="1" applyAlignment="1" applyProtection="1">
      <alignment horizontal="right" vertical="center"/>
    </xf>
    <xf numFmtId="0" fontId="0" fillId="0" borderId="112" xfId="0" applyBorder="1" applyProtection="1"/>
    <xf numFmtId="0" fontId="99" fillId="70" borderId="46" xfId="0" applyFont="1" applyFill="1" applyBorder="1" applyAlignment="1" applyProtection="1">
      <alignment horizontal="center"/>
    </xf>
    <xf numFmtId="0" fontId="0" fillId="0" borderId="55" xfId="0" applyFill="1" applyBorder="1" applyProtection="1"/>
    <xf numFmtId="0" fontId="0" fillId="0" borderId="112" xfId="0" applyBorder="1" applyAlignment="1" applyProtection="1">
      <alignment horizontal="right" vertical="center"/>
    </xf>
    <xf numFmtId="2" fontId="8" fillId="85" borderId="57" xfId="0" applyNumberFormat="1" applyFont="1" applyFill="1" applyBorder="1" applyAlignment="1" applyProtection="1">
      <alignment horizontal="right" vertical="center"/>
    </xf>
    <xf numFmtId="4" fontId="5" fillId="86" borderId="57" xfId="0" applyNumberFormat="1" applyFont="1" applyFill="1" applyBorder="1" applyAlignment="1" applyProtection="1">
      <alignment horizontal="right" vertical="center" wrapText="1"/>
    </xf>
    <xf numFmtId="4" fontId="95" fillId="86" borderId="57" xfId="12" applyNumberFormat="1" applyFont="1" applyFill="1" applyBorder="1" applyAlignment="1">
      <alignment horizontal="right" vertical="center" wrapText="1"/>
    </xf>
    <xf numFmtId="4" fontId="8" fillId="86" borderId="103" xfId="0" applyNumberFormat="1" applyFont="1" applyFill="1" applyBorder="1" applyAlignment="1" applyProtection="1">
      <alignment horizontal="right" vertical="center"/>
    </xf>
    <xf numFmtId="4" fontId="5" fillId="86" borderId="103" xfId="0" applyNumberFormat="1" applyFont="1" applyFill="1" applyBorder="1" applyAlignment="1" applyProtection="1">
      <alignment horizontal="right" vertical="center"/>
    </xf>
    <xf numFmtId="4" fontId="5" fillId="86" borderId="103" xfId="0" applyNumberFormat="1" applyFont="1" applyFill="1" applyBorder="1" applyAlignment="1" applyProtection="1">
      <alignment horizontal="right" vertical="center" wrapText="1"/>
    </xf>
    <xf numFmtId="0" fontId="0" fillId="0" borderId="115" xfId="0" applyFill="1" applyBorder="1" applyProtection="1"/>
    <xf numFmtId="0" fontId="0" fillId="0" borderId="115" xfId="0" applyBorder="1" applyAlignment="1" applyProtection="1">
      <alignment horizontal="right" vertical="center"/>
    </xf>
    <xf numFmtId="0" fontId="0" fillId="0" borderId="103" xfId="0" applyBorder="1" applyAlignment="1" applyProtection="1">
      <alignment horizontal="right" vertical="center"/>
    </xf>
    <xf numFmtId="4" fontId="7" fillId="0" borderId="103" xfId="0" applyNumberFormat="1" applyFont="1" applyBorder="1" applyAlignment="1" applyProtection="1">
      <alignment horizontal="right" vertical="center"/>
    </xf>
    <xf numFmtId="2" fontId="7" fillId="0" borderId="103" xfId="0" applyNumberFormat="1" applyFont="1" applyBorder="1" applyAlignment="1" applyProtection="1">
      <alignment horizontal="right" vertical="center"/>
    </xf>
    <xf numFmtId="0" fontId="0" fillId="0" borderId="116" xfId="0" applyFill="1" applyBorder="1" applyProtection="1"/>
    <xf numFmtId="0" fontId="0" fillId="0" borderId="116" xfId="0" applyBorder="1" applyAlignment="1" applyProtection="1">
      <alignment horizontal="right" vertical="center"/>
    </xf>
    <xf numFmtId="0" fontId="0" fillId="0" borderId="116" xfId="0" applyBorder="1" applyProtection="1"/>
    <xf numFmtId="0" fontId="0" fillId="0" borderId="109" xfId="0" applyFill="1" applyBorder="1" applyProtection="1"/>
    <xf numFmtId="4" fontId="86" fillId="85" borderId="57" xfId="0" applyNumberFormat="1" applyFont="1" applyFill="1" applyBorder="1" applyAlignment="1" applyProtection="1">
      <alignment horizontal="right" vertical="center"/>
    </xf>
    <xf numFmtId="4" fontId="86" fillId="85" borderId="57" xfId="0" applyNumberFormat="1" applyFont="1" applyFill="1" applyBorder="1" applyAlignment="1" applyProtection="1">
      <alignment horizontal="right" vertical="center" wrapText="1"/>
    </xf>
    <xf numFmtId="0" fontId="8" fillId="0" borderId="104" xfId="0" applyFont="1" applyFill="1" applyBorder="1" applyAlignment="1" applyProtection="1">
      <alignment horizontal="right" vertical="center" wrapText="1"/>
    </xf>
    <xf numFmtId="0" fontId="0" fillId="0" borderId="104" xfId="0" applyFill="1" applyBorder="1" applyProtection="1"/>
    <xf numFmtId="0" fontId="8" fillId="0" borderId="103" xfId="0" applyFont="1" applyFill="1" applyBorder="1" applyAlignment="1" applyProtection="1">
      <alignment horizontal="right" vertical="center" wrapText="1"/>
    </xf>
    <xf numFmtId="4" fontId="8" fillId="0" borderId="103" xfId="1" applyNumberFormat="1" applyFont="1" applyFill="1" applyBorder="1" applyAlignment="1" applyProtection="1">
      <alignment horizontal="right" vertical="center"/>
    </xf>
    <xf numFmtId="0" fontId="110" fillId="77" borderId="0" xfId="0" applyFont="1" applyFill="1" applyBorder="1" applyAlignment="1" applyProtection="1">
      <alignment horizontal="left" vertical="center"/>
    </xf>
    <xf numFmtId="199" fontId="113" fillId="0" borderId="0" xfId="0" applyNumberFormat="1" applyFont="1" applyFill="1" applyBorder="1" applyAlignment="1" applyProtection="1">
      <alignment horizontal="center" vertical="center"/>
      <protection locked="0"/>
    </xf>
    <xf numFmtId="198" fontId="91" fillId="0" borderId="45" xfId="519" applyNumberFormat="1" applyFont="1" applyFill="1" applyBorder="1" applyAlignment="1" applyProtection="1">
      <alignment horizontal="center" vertical="center"/>
      <protection locked="0"/>
    </xf>
    <xf numFmtId="198" fontId="91" fillId="0" borderId="54" xfId="519" applyNumberFormat="1" applyFont="1" applyFill="1" applyBorder="1" applyAlignment="1" applyProtection="1">
      <alignment horizontal="center" vertical="center"/>
      <protection locked="0"/>
    </xf>
    <xf numFmtId="0" fontId="86" fillId="0" borderId="0" xfId="7" applyFont="1" applyFill="1" applyBorder="1" applyAlignment="1" applyProtection="1">
      <alignment horizontal="left" vertical="center" wrapText="1"/>
    </xf>
    <xf numFmtId="4" fontId="135" fillId="75" borderId="36" xfId="0" applyNumberFormat="1" applyFont="1" applyFill="1" applyBorder="1" applyAlignment="1" applyProtection="1">
      <alignment horizontal="justify" vertical="center" wrapText="1"/>
    </xf>
    <xf numFmtId="4" fontId="135" fillId="75" borderId="36" xfId="0" applyNumberFormat="1" applyFont="1" applyFill="1" applyBorder="1" applyAlignment="1" applyProtection="1">
      <alignment horizontal="left" vertical="center" wrapText="1"/>
    </xf>
    <xf numFmtId="4" fontId="106" fillId="87" borderId="51" xfId="1" applyNumberFormat="1" applyFont="1" applyFill="1" applyBorder="1" applyAlignment="1" applyProtection="1">
      <alignment horizontal="right" vertical="center"/>
    </xf>
    <xf numFmtId="4" fontId="8" fillId="0" borderId="103" xfId="0" applyNumberFormat="1" applyFont="1" applyFill="1" applyBorder="1" applyAlignment="1" applyProtection="1">
      <alignment vertical="center"/>
    </xf>
    <xf numFmtId="0" fontId="131" fillId="0" borderId="103" xfId="0" applyFont="1" applyFill="1" applyBorder="1" applyAlignment="1" applyProtection="1">
      <alignment horizontal="center" vertical="center" wrapText="1"/>
    </xf>
    <xf numFmtId="0" fontId="120" fillId="0" borderId="103" xfId="0" applyFont="1" applyFill="1" applyBorder="1" applyAlignment="1" applyProtection="1">
      <alignment horizontal="justify" vertical="center" wrapText="1"/>
    </xf>
    <xf numFmtId="0" fontId="118" fillId="0" borderId="36" xfId="0" applyFont="1" applyBorder="1" applyAlignment="1" applyProtection="1">
      <alignment horizontal="center" vertical="center"/>
    </xf>
    <xf numFmtId="1" fontId="118" fillId="0" borderId="0" xfId="12" applyNumberFormat="1" applyFont="1" applyBorder="1" applyAlignment="1" applyProtection="1">
      <alignment horizontal="center" vertical="center" wrapText="1"/>
    </xf>
    <xf numFmtId="1" fontId="118" fillId="0" borderId="103" xfId="12" applyNumberFormat="1" applyFont="1" applyFill="1" applyBorder="1" applyAlignment="1" applyProtection="1">
      <alignment horizontal="center" vertical="center" wrapText="1"/>
    </xf>
    <xf numFmtId="4" fontId="118" fillId="0" borderId="0" xfId="0" applyNumberFormat="1" applyFont="1" applyFill="1" applyBorder="1" applyAlignment="1" applyProtection="1">
      <alignment horizontal="center" vertical="center"/>
    </xf>
    <xf numFmtId="0" fontId="148" fillId="0" borderId="0" xfId="7" applyFont="1" applyAlignment="1" applyProtection="1">
      <alignment horizontal="center"/>
    </xf>
    <xf numFmtId="0" fontId="118" fillId="0" borderId="28" xfId="0" applyFont="1" applyBorder="1" applyAlignment="1" applyProtection="1">
      <alignment horizontal="center" vertical="center"/>
    </xf>
    <xf numFmtId="0" fontId="118" fillId="71" borderId="28" xfId="0" applyFont="1" applyFill="1" applyBorder="1" applyAlignment="1" applyProtection="1">
      <alignment horizontal="center" vertical="center"/>
    </xf>
    <xf numFmtId="0" fontId="118" fillId="0" borderId="28" xfId="0" applyFont="1" applyFill="1" applyBorder="1" applyAlignment="1" applyProtection="1">
      <alignment horizontal="center" vertical="center" wrapText="1"/>
    </xf>
    <xf numFmtId="0" fontId="118" fillId="71" borderId="28" xfId="0" applyFont="1" applyFill="1" applyBorder="1" applyAlignment="1" applyProtection="1">
      <alignment horizontal="center" vertical="center" wrapText="1"/>
    </xf>
    <xf numFmtId="0" fontId="118" fillId="2" borderId="28" xfId="0" applyFont="1" applyFill="1" applyBorder="1" applyAlignment="1" applyProtection="1">
      <alignment horizontal="center" vertical="center" wrapText="1"/>
    </xf>
    <xf numFmtId="0" fontId="149" fillId="0" borderId="0" xfId="0" applyFont="1" applyAlignment="1">
      <alignment horizontal="center"/>
    </xf>
    <xf numFmtId="0" fontId="8" fillId="0" borderId="109" xfId="0" applyFont="1" applyFill="1" applyBorder="1" applyAlignment="1" applyProtection="1">
      <alignment horizontal="right" vertical="center" wrapText="1"/>
    </xf>
    <xf numFmtId="4" fontId="8" fillId="0" borderId="109" xfId="1" applyNumberFormat="1" applyFont="1" applyFill="1" applyBorder="1" applyAlignment="1" applyProtection="1">
      <alignment horizontal="right" vertical="center"/>
    </xf>
    <xf numFmtId="0" fontId="145" fillId="0" borderId="103" xfId="0" applyFont="1" applyFill="1" applyBorder="1" applyAlignment="1" applyProtection="1">
      <alignment horizontal="center" vertical="center" wrapText="1"/>
    </xf>
    <xf numFmtId="0" fontId="120" fillId="87" borderId="103" xfId="0" applyFont="1" applyFill="1" applyBorder="1" applyAlignment="1" applyProtection="1">
      <alignment horizontal="justify" vertical="center" wrapText="1"/>
    </xf>
    <xf numFmtId="4" fontId="7" fillId="85" borderId="116" xfId="0" applyNumberFormat="1" applyFont="1" applyFill="1" applyBorder="1" applyAlignment="1" applyProtection="1">
      <alignment horizontal="right" vertical="center"/>
    </xf>
    <xf numFmtId="2" fontId="7" fillId="85" borderId="116" xfId="0" applyNumberFormat="1" applyFont="1" applyFill="1" applyBorder="1" applyAlignment="1" applyProtection="1">
      <alignment horizontal="right" vertical="center"/>
    </xf>
    <xf numFmtId="4" fontId="7" fillId="85" borderId="112" xfId="0" applyNumberFormat="1" applyFont="1" applyFill="1" applyBorder="1" applyAlignment="1" applyProtection="1">
      <alignment horizontal="right" vertical="center"/>
    </xf>
    <xf numFmtId="2" fontId="7" fillId="85" borderId="112" xfId="0" applyNumberFormat="1" applyFont="1" applyFill="1" applyBorder="1" applyAlignment="1" applyProtection="1">
      <alignment horizontal="right" vertical="center"/>
    </xf>
    <xf numFmtId="4" fontId="7" fillId="85" borderId="115" xfId="0" applyNumberFormat="1" applyFont="1" applyFill="1" applyBorder="1" applyAlignment="1" applyProtection="1">
      <alignment horizontal="right" vertical="center"/>
    </xf>
    <xf numFmtId="2" fontId="7" fillId="85" borderId="115" xfId="0" applyNumberFormat="1" applyFont="1" applyFill="1" applyBorder="1" applyAlignment="1" applyProtection="1">
      <alignment horizontal="right" vertical="center"/>
    </xf>
    <xf numFmtId="1" fontId="108" fillId="79" borderId="36" xfId="12" applyNumberFormat="1" applyFont="1" applyFill="1" applyBorder="1" applyAlignment="1" applyProtection="1">
      <alignment horizontal="right" vertical="center" wrapText="1"/>
    </xf>
    <xf numFmtId="0" fontId="131" fillId="0" borderId="36" xfId="0" applyFont="1" applyFill="1" applyBorder="1" applyAlignment="1" applyProtection="1">
      <alignment horizontal="center" vertical="center" wrapText="1"/>
    </xf>
    <xf numFmtId="0" fontId="120" fillId="81" borderId="36" xfId="0" applyFont="1" applyFill="1" applyBorder="1" applyAlignment="1" applyProtection="1">
      <alignment horizontal="center" vertical="center" wrapText="1"/>
    </xf>
    <xf numFmtId="0" fontId="120" fillId="0" borderId="103" xfId="0" applyFont="1" applyFill="1" applyBorder="1" applyAlignment="1" applyProtection="1">
      <alignment horizontal="center" vertical="center" wrapText="1"/>
    </xf>
    <xf numFmtId="0" fontId="125" fillId="2" borderId="0" xfId="0" applyFont="1" applyFill="1" applyBorder="1" applyAlignment="1" applyProtection="1">
      <alignment horizontal="justify" vertical="center" wrapText="1"/>
    </xf>
    <xf numFmtId="0" fontId="125" fillId="2" borderId="103" xfId="0" applyFont="1" applyFill="1" applyBorder="1" applyAlignment="1" applyProtection="1">
      <alignment horizontal="justify" vertical="center" wrapText="1"/>
    </xf>
    <xf numFmtId="4" fontId="106" fillId="0" borderId="0" xfId="0" applyNumberFormat="1" applyFont="1" applyFill="1" applyBorder="1" applyAlignment="1" applyProtection="1">
      <alignment horizontal="justify" vertical="center"/>
    </xf>
    <xf numFmtId="0" fontId="137" fillId="0" borderId="0" xfId="7" applyFont="1" applyAlignment="1" applyProtection="1">
      <alignment horizontal="justify"/>
    </xf>
    <xf numFmtId="0" fontId="106" fillId="0" borderId="48" xfId="0" applyFont="1" applyFill="1" applyBorder="1" applyAlignment="1" applyProtection="1">
      <alignment horizontal="justify" wrapText="1"/>
    </xf>
    <xf numFmtId="0" fontId="0" fillId="0" borderId="0" xfId="0" applyAlignment="1">
      <alignment horizontal="justify"/>
    </xf>
    <xf numFmtId="0" fontId="131" fillId="79" borderId="36" xfId="0" applyFont="1" applyFill="1" applyBorder="1" applyAlignment="1" applyProtection="1">
      <alignment horizontal="center" vertical="center" wrapText="1"/>
    </xf>
    <xf numFmtId="0" fontId="0" fillId="73" borderId="57" xfId="0" applyFill="1" applyBorder="1" applyProtection="1"/>
    <xf numFmtId="0" fontId="0" fillId="88" borderId="57" xfId="0" applyFill="1" applyBorder="1" applyProtection="1"/>
    <xf numFmtId="4" fontId="95" fillId="85" borderId="57" xfId="0" applyNumberFormat="1" applyFont="1" applyFill="1" applyBorder="1" applyAlignment="1">
      <alignment horizontal="right" vertical="center" wrapText="1"/>
    </xf>
    <xf numFmtId="4" fontId="95" fillId="85" borderId="57" xfId="12" applyNumberFormat="1" applyFont="1" applyFill="1" applyBorder="1" applyAlignment="1">
      <alignment horizontal="right" vertical="center" wrapText="1"/>
    </xf>
    <xf numFmtId="0" fontId="135" fillId="0" borderId="36" xfId="0" applyFont="1" applyFill="1" applyBorder="1" applyAlignment="1" applyProtection="1">
      <alignment horizontal="justify" vertical="center" wrapText="1"/>
    </xf>
    <xf numFmtId="4" fontId="95" fillId="86" borderId="57" xfId="0" applyNumberFormat="1" applyFont="1" applyFill="1" applyBorder="1" applyAlignment="1">
      <alignment horizontal="right" vertical="center" wrapText="1"/>
    </xf>
    <xf numFmtId="0" fontId="0" fillId="88" borderId="104" xfId="0" applyFill="1" applyBorder="1" applyProtection="1"/>
    <xf numFmtId="0" fontId="0" fillId="88" borderId="103" xfId="0" applyFill="1" applyBorder="1" applyProtection="1"/>
    <xf numFmtId="0" fontId="120" fillId="0" borderId="103" xfId="0" applyFont="1" applyFill="1" applyBorder="1" applyAlignment="1" applyProtection="1">
      <alignment horizontal="center" vertical="center"/>
    </xf>
    <xf numFmtId="0" fontId="0" fillId="88" borderId="112" xfId="0" applyFill="1" applyBorder="1" applyProtection="1"/>
    <xf numFmtId="0" fontId="131" fillId="0" borderId="112" xfId="7" applyFont="1" applyFill="1" applyBorder="1" applyAlignment="1" applyProtection="1">
      <alignment horizontal="justify" vertical="center" wrapText="1"/>
    </xf>
    <xf numFmtId="0" fontId="131" fillId="0" borderId="112" xfId="7" applyFont="1" applyBorder="1" applyAlignment="1" applyProtection="1">
      <alignment horizontal="center" vertical="center" wrapText="1"/>
    </xf>
    <xf numFmtId="4" fontId="131" fillId="0" borderId="112" xfId="0" applyNumberFormat="1" applyFont="1" applyFill="1" applyBorder="1" applyAlignment="1" applyProtection="1">
      <alignment horizontal="right" vertical="center" wrapText="1"/>
    </xf>
    <xf numFmtId="1" fontId="128" fillId="89" borderId="0" xfId="11" applyNumberFormat="1" applyFont="1" applyFill="1" applyBorder="1" applyAlignment="1" applyProtection="1">
      <alignment horizontal="center" vertical="center"/>
    </xf>
    <xf numFmtId="0" fontId="118" fillId="0" borderId="103" xfId="0" applyFont="1" applyBorder="1" applyAlignment="1">
      <alignment horizontal="center" vertical="center"/>
    </xf>
    <xf numFmtId="0" fontId="135" fillId="0" borderId="103" xfId="0" applyFont="1" applyFill="1" applyBorder="1" applyAlignment="1" applyProtection="1">
      <alignment horizontal="justify" vertical="center" wrapText="1"/>
    </xf>
    <xf numFmtId="4" fontId="120" fillId="0" borderId="51" xfId="1" applyNumberFormat="1" applyFont="1" applyFill="1" applyBorder="1" applyAlignment="1" applyProtection="1">
      <alignment horizontal="right" vertical="center"/>
    </xf>
    <xf numFmtId="0" fontId="120" fillId="90" borderId="103" xfId="0" applyFont="1" applyFill="1" applyBorder="1" applyAlignment="1" applyProtection="1">
      <alignment horizontal="justify" vertical="center" wrapText="1"/>
    </xf>
    <xf numFmtId="0" fontId="120" fillId="90" borderId="103" xfId="0" applyFont="1" applyFill="1" applyBorder="1" applyAlignment="1" applyProtection="1">
      <alignment horizontal="center" vertical="center" wrapText="1"/>
    </xf>
    <xf numFmtId="4" fontId="120" fillId="90" borderId="51" xfId="1" applyNumberFormat="1" applyFont="1" applyFill="1" applyBorder="1" applyAlignment="1" applyProtection="1">
      <alignment horizontal="right" vertical="center"/>
    </xf>
    <xf numFmtId="0" fontId="151" fillId="0" borderId="103" xfId="0" applyFont="1" applyFill="1" applyBorder="1" applyAlignment="1" applyProtection="1">
      <alignment horizontal="justify" vertical="center" wrapText="1"/>
    </xf>
    <xf numFmtId="0" fontId="120" fillId="0" borderId="36" xfId="0" applyFont="1" applyBorder="1" applyAlignment="1" applyProtection="1">
      <alignment horizontal="center" vertical="center"/>
    </xf>
    <xf numFmtId="0" fontId="151" fillId="0" borderId="36" xfId="7" applyFont="1" applyBorder="1" applyAlignment="1" applyProtection="1">
      <alignment horizontal="justify" vertical="center" wrapText="1"/>
    </xf>
    <xf numFmtId="0" fontId="135" fillId="0" borderId="36" xfId="0" applyFont="1" applyBorder="1" applyAlignment="1" applyProtection="1">
      <alignment horizontal="center" vertical="center" wrapText="1"/>
    </xf>
    <xf numFmtId="4" fontId="135" fillId="0" borderId="36" xfId="1" applyNumberFormat="1" applyFont="1" applyFill="1" applyBorder="1" applyAlignment="1" applyProtection="1">
      <alignment horizontal="right" vertical="center"/>
    </xf>
    <xf numFmtId="4" fontId="131" fillId="0" borderId="36" xfId="0" applyNumberFormat="1" applyFont="1" applyFill="1" applyBorder="1" applyAlignment="1" applyProtection="1">
      <alignment horizontal="right" vertical="center" wrapText="1"/>
    </xf>
    <xf numFmtId="1" fontId="120" fillId="0" borderId="36" xfId="12" applyNumberFormat="1" applyFont="1" applyBorder="1" applyAlignment="1" applyProtection="1">
      <alignment horizontal="center" vertical="center" wrapText="1"/>
    </xf>
    <xf numFmtId="0" fontId="152" fillId="2" borderId="36" xfId="0" applyFont="1" applyFill="1" applyBorder="1" applyAlignment="1" applyProtection="1">
      <alignment horizontal="justify" vertical="center" wrapText="1"/>
    </xf>
    <xf numFmtId="0" fontId="131" fillId="2" borderId="36" xfId="0" applyFont="1" applyFill="1" applyBorder="1" applyAlignment="1" applyProtection="1">
      <alignment horizontal="center" vertical="center" wrapText="1"/>
    </xf>
    <xf numFmtId="4" fontId="135" fillId="83" borderId="36" xfId="0" applyNumberFormat="1" applyFont="1" applyFill="1" applyBorder="1" applyAlignment="1" applyProtection="1">
      <alignment horizontal="justify" vertical="center"/>
    </xf>
    <xf numFmtId="4" fontId="135" fillId="83" borderId="36" xfId="1" applyNumberFormat="1" applyFont="1" applyFill="1" applyBorder="1" applyAlignment="1" applyProtection="1">
      <alignment horizontal="right" vertical="center"/>
    </xf>
    <xf numFmtId="4" fontId="131" fillId="83" borderId="36" xfId="0" applyNumberFormat="1" applyFont="1" applyFill="1" applyBorder="1" applyAlignment="1" applyProtection="1">
      <alignment horizontal="right" vertical="center" wrapText="1"/>
    </xf>
    <xf numFmtId="1" fontId="120" fillId="0" borderId="53" xfId="11" applyNumberFormat="1" applyFont="1" applyFill="1" applyBorder="1" applyAlignment="1" applyProtection="1">
      <alignment horizontal="center" vertical="center" wrapText="1"/>
    </xf>
    <xf numFmtId="0" fontId="151" fillId="0" borderId="53" xfId="0" applyFont="1" applyBorder="1" applyAlignment="1" applyProtection="1">
      <alignment horizontal="justify" vertical="center" wrapText="1"/>
    </xf>
    <xf numFmtId="0" fontId="131" fillId="0" borderId="53" xfId="0" applyFont="1" applyBorder="1" applyAlignment="1" applyProtection="1">
      <alignment horizontal="center" vertical="center" wrapText="1"/>
    </xf>
    <xf numFmtId="0" fontId="131" fillId="0" borderId="53" xfId="0" applyFont="1" applyBorder="1" applyAlignment="1" applyProtection="1">
      <alignment horizontal="right"/>
    </xf>
    <xf numFmtId="0" fontId="135" fillId="0" borderId="53" xfId="0" applyFont="1" applyFill="1" applyBorder="1" applyAlignment="1" applyProtection="1">
      <alignment horizontal="right"/>
    </xf>
    <xf numFmtId="0" fontId="151" fillId="83" borderId="36" xfId="0" applyFont="1" applyFill="1" applyBorder="1" applyAlignment="1" applyProtection="1">
      <alignment horizontal="justify" vertical="center" wrapText="1"/>
    </xf>
    <xf numFmtId="0" fontId="131" fillId="83" borderId="36" xfId="0" applyFont="1" applyFill="1" applyBorder="1" applyAlignment="1" applyProtection="1">
      <alignment horizontal="center" vertical="center" wrapText="1"/>
    </xf>
    <xf numFmtId="1" fontId="120" fillId="0" borderId="36" xfId="11" applyNumberFormat="1" applyFont="1" applyFill="1" applyBorder="1" applyAlignment="1" applyProtection="1">
      <alignment horizontal="center" vertical="center" wrapText="1"/>
    </xf>
    <xf numFmtId="0" fontId="151" fillId="0" borderId="36" xfId="0" applyFont="1" applyBorder="1" applyAlignment="1" applyProtection="1">
      <alignment horizontal="justify" vertical="center" wrapText="1"/>
    </xf>
    <xf numFmtId="0" fontId="131" fillId="0" borderId="36" xfId="0" applyFont="1" applyBorder="1" applyAlignment="1" applyProtection="1">
      <alignment horizontal="center" vertical="center" wrapText="1"/>
    </xf>
    <xf numFmtId="4" fontId="131" fillId="2" borderId="36" xfId="0" applyNumberFormat="1" applyFont="1" applyFill="1" applyBorder="1" applyAlignment="1" applyProtection="1">
      <alignment horizontal="right" vertical="center" wrapText="1"/>
    </xf>
    <xf numFmtId="0" fontId="152" fillId="0" borderId="36" xfId="0" applyFont="1" applyFill="1" applyBorder="1" applyAlignment="1" applyProtection="1">
      <alignment horizontal="justify" vertical="center" wrapText="1"/>
    </xf>
    <xf numFmtId="0" fontId="135" fillId="83" borderId="36" xfId="0" applyFont="1" applyFill="1" applyBorder="1" applyAlignment="1" applyProtection="1">
      <alignment horizontal="justify" vertical="center" wrapText="1"/>
    </xf>
    <xf numFmtId="0" fontId="151" fillId="2" borderId="36" xfId="0" applyFont="1" applyFill="1" applyBorder="1" applyAlignment="1" applyProtection="1">
      <alignment horizontal="justify" vertical="center" wrapText="1"/>
    </xf>
    <xf numFmtId="0" fontId="120" fillId="0" borderId="36" xfId="0" applyFont="1" applyBorder="1" applyAlignment="1" applyProtection="1">
      <alignment horizontal="center" vertical="center" wrapText="1"/>
    </xf>
    <xf numFmtId="0" fontId="135" fillId="0" borderId="36" xfId="0" applyFont="1" applyBorder="1" applyAlignment="1" applyProtection="1">
      <alignment horizontal="justify" vertical="center" wrapText="1"/>
    </xf>
    <xf numFmtId="0" fontId="151" fillId="83" borderId="36" xfId="7" applyFont="1" applyFill="1" applyBorder="1" applyAlignment="1" applyProtection="1">
      <alignment horizontal="justify" vertical="center" wrapText="1"/>
    </xf>
    <xf numFmtId="0" fontId="131" fillId="83" borderId="36" xfId="7" applyFont="1" applyFill="1" applyBorder="1" applyAlignment="1" applyProtection="1">
      <alignment horizontal="center" vertical="center" wrapText="1"/>
    </xf>
    <xf numFmtId="49" fontId="120" fillId="0" borderId="36" xfId="0" applyNumberFormat="1" applyFont="1" applyFill="1" applyBorder="1" applyAlignment="1" applyProtection="1">
      <alignment horizontal="center" vertical="center"/>
    </xf>
    <xf numFmtId="0" fontId="152" fillId="0" borderId="36" xfId="7" applyFont="1" applyFill="1" applyBorder="1" applyAlignment="1" applyProtection="1">
      <alignment horizontal="justify" vertical="center" wrapText="1"/>
      <protection locked="0"/>
    </xf>
    <xf numFmtId="0" fontId="131" fillId="0" borderId="36" xfId="12" applyFont="1" applyFill="1" applyBorder="1" applyAlignment="1">
      <alignment horizontal="justify" vertical="center" wrapText="1"/>
    </xf>
    <xf numFmtId="0" fontId="135" fillId="0" borderId="36" xfId="763" applyFont="1" applyFill="1" applyBorder="1" applyAlignment="1">
      <alignment horizontal="justify" vertical="center" wrapText="1"/>
    </xf>
    <xf numFmtId="0" fontId="120" fillId="83" borderId="36" xfId="7" applyFont="1" applyFill="1" applyBorder="1" applyAlignment="1" applyProtection="1">
      <alignment horizontal="justify" vertical="center" wrapText="1"/>
    </xf>
    <xf numFmtId="0" fontId="135" fillId="83" borderId="36" xfId="0" applyFont="1" applyFill="1" applyBorder="1" applyAlignment="1" applyProtection="1">
      <alignment horizontal="center" vertical="center" wrapText="1"/>
    </xf>
    <xf numFmtId="1" fontId="120" fillId="0" borderId="53" xfId="12" applyNumberFormat="1" applyFont="1" applyBorder="1" applyAlignment="1" applyProtection="1">
      <alignment horizontal="center" vertical="center" wrapText="1"/>
    </xf>
    <xf numFmtId="1" fontId="120" fillId="0" borderId="36" xfId="12" applyNumberFormat="1" applyFont="1" applyFill="1" applyBorder="1" applyAlignment="1" applyProtection="1">
      <alignment horizontal="center" vertical="center" wrapText="1"/>
    </xf>
    <xf numFmtId="0" fontId="120" fillId="2" borderId="53" xfId="0" applyFont="1" applyFill="1" applyBorder="1" applyAlignment="1" applyProtection="1">
      <alignment horizontal="justify" vertical="center" wrapText="1"/>
    </xf>
    <xf numFmtId="0" fontId="120" fillId="0" borderId="53" xfId="0" applyFont="1" applyFill="1" applyBorder="1" applyAlignment="1" applyProtection="1">
      <alignment horizontal="center" vertical="center" wrapText="1"/>
    </xf>
    <xf numFmtId="4" fontId="120" fillId="2" borderId="53" xfId="0" applyNumberFormat="1" applyFont="1" applyFill="1" applyBorder="1" applyAlignment="1" applyProtection="1">
      <alignment horizontal="center" vertical="center"/>
    </xf>
    <xf numFmtId="4" fontId="120" fillId="0" borderId="53" xfId="0" applyNumberFormat="1" applyFont="1" applyFill="1" applyBorder="1" applyAlignment="1" applyProtection="1">
      <alignment horizontal="center" vertical="center" wrapText="1"/>
    </xf>
    <xf numFmtId="0" fontId="120" fillId="81" borderId="36" xfId="0" applyFont="1" applyFill="1" applyBorder="1" applyAlignment="1" applyProtection="1">
      <alignment horizontal="justify" vertical="center" wrapText="1"/>
    </xf>
    <xf numFmtId="4" fontId="120" fillId="81" borderId="36" xfId="0" applyNumberFormat="1" applyFont="1" applyFill="1" applyBorder="1" applyAlignment="1" applyProtection="1">
      <alignment horizontal="right" vertical="center"/>
    </xf>
    <xf numFmtId="1" fontId="120" fillId="0" borderId="51" xfId="12" applyNumberFormat="1" applyFont="1" applyBorder="1" applyAlignment="1" applyProtection="1">
      <alignment horizontal="center" vertical="center" wrapText="1"/>
    </xf>
    <xf numFmtId="4" fontId="131" fillId="79" borderId="36" xfId="0" applyNumberFormat="1" applyFont="1" applyFill="1" applyBorder="1" applyAlignment="1" applyProtection="1">
      <alignment horizontal="right" vertical="center" wrapText="1"/>
    </xf>
    <xf numFmtId="0" fontId="151" fillId="2" borderId="36" xfId="7" applyFont="1" applyFill="1" applyBorder="1" applyAlignment="1" applyProtection="1">
      <alignment horizontal="justify" vertical="center" wrapText="1"/>
    </xf>
    <xf numFmtId="0" fontId="151" fillId="2" borderId="36" xfId="0" applyFont="1" applyFill="1" applyBorder="1" applyAlignment="1" applyProtection="1">
      <alignment horizontal="center" vertical="center" wrapText="1"/>
    </xf>
    <xf numFmtId="0" fontId="152" fillId="2" borderId="36" xfId="7" applyFont="1" applyFill="1" applyBorder="1" applyAlignment="1" applyProtection="1">
      <alignment horizontal="justify" vertical="center" wrapText="1"/>
    </xf>
    <xf numFmtId="0" fontId="131" fillId="79" borderId="36" xfId="12" applyFont="1" applyFill="1" applyBorder="1" applyAlignment="1">
      <alignment horizontal="justify" vertical="center" wrapText="1"/>
    </xf>
    <xf numFmtId="0" fontId="122" fillId="79" borderId="36" xfId="12" applyFont="1" applyFill="1" applyBorder="1" applyAlignment="1">
      <alignment horizontal="justify" vertical="center" wrapText="1"/>
    </xf>
    <xf numFmtId="1" fontId="120" fillId="2" borderId="36" xfId="12" applyNumberFormat="1" applyFont="1" applyFill="1" applyBorder="1" applyAlignment="1" applyProtection="1">
      <alignment horizontal="center" vertical="center" wrapText="1"/>
    </xf>
    <xf numFmtId="0" fontId="134" fillId="2" borderId="36" xfId="7" applyFont="1" applyFill="1" applyBorder="1" applyAlignment="1" applyProtection="1">
      <alignment horizontal="justify" vertical="center" wrapText="1"/>
    </xf>
    <xf numFmtId="0" fontId="131" fillId="2" borderId="36" xfId="7" applyFont="1" applyFill="1" applyBorder="1" applyAlignment="1" applyProtection="1">
      <alignment horizontal="center" vertical="center"/>
    </xf>
    <xf numFmtId="0" fontId="131" fillId="2" borderId="36" xfId="7" applyFont="1" applyFill="1" applyBorder="1" applyAlignment="1" applyProtection="1">
      <alignment horizontal="justify" vertical="center" wrapText="1"/>
    </xf>
    <xf numFmtId="0" fontId="134" fillId="0" borderId="36" xfId="7" applyFont="1" applyFill="1" applyBorder="1" applyAlignment="1">
      <alignment horizontal="justify" vertical="center" wrapText="1"/>
    </xf>
    <xf numFmtId="0" fontId="131" fillId="0" borderId="36" xfId="7" applyFont="1" applyFill="1" applyBorder="1" applyAlignment="1">
      <alignment horizontal="justify" vertical="center" wrapText="1"/>
    </xf>
    <xf numFmtId="0" fontId="131" fillId="79" borderId="36" xfId="7" applyFont="1" applyFill="1" applyBorder="1" applyAlignment="1">
      <alignment horizontal="justify" vertical="center" wrapText="1"/>
    </xf>
    <xf numFmtId="0" fontId="131" fillId="79" borderId="36" xfId="12" applyFont="1" applyFill="1" applyBorder="1" applyAlignment="1">
      <alignment horizontal="center" vertical="center" wrapText="1"/>
    </xf>
    <xf numFmtId="0" fontId="135" fillId="79" borderId="36" xfId="0" applyFont="1" applyFill="1" applyBorder="1" applyAlignment="1" applyProtection="1">
      <alignment horizontal="justify" vertical="center" wrapText="1"/>
    </xf>
    <xf numFmtId="0" fontId="121" fillId="2" borderId="36" xfId="0" applyFont="1" applyFill="1" applyBorder="1" applyAlignment="1" applyProtection="1">
      <alignment horizontal="justify" vertical="center" wrapText="1"/>
    </xf>
    <xf numFmtId="0" fontId="120" fillId="2" borderId="36" xfId="0" applyFont="1" applyFill="1" applyBorder="1" applyAlignment="1" applyProtection="1">
      <alignment horizontal="center" vertical="center" wrapText="1"/>
    </xf>
    <xf numFmtId="0" fontId="152" fillId="0" borderId="36" xfId="0" applyFont="1" applyBorder="1" applyAlignment="1" applyProtection="1">
      <alignment horizontal="justify" vertical="center" wrapText="1"/>
    </xf>
    <xf numFmtId="0" fontId="134" fillId="0" borderId="36" xfId="7" applyFont="1" applyBorder="1" applyAlignment="1" applyProtection="1">
      <alignment horizontal="justify" vertical="center" wrapText="1"/>
    </xf>
    <xf numFmtId="0" fontId="131" fillId="0" borderId="36" xfId="7" applyFont="1" applyBorder="1" applyAlignment="1" applyProtection="1">
      <alignment horizontal="center" vertical="center"/>
    </xf>
    <xf numFmtId="0" fontId="134" fillId="0" borderId="51" xfId="7" applyFont="1" applyBorder="1" applyAlignment="1" applyProtection="1">
      <alignment horizontal="justify" vertical="center" wrapText="1"/>
    </xf>
    <xf numFmtId="0" fontId="131" fillId="0" borderId="51" xfId="7" applyFont="1" applyBorder="1" applyAlignment="1" applyProtection="1">
      <alignment horizontal="center" vertical="center"/>
    </xf>
    <xf numFmtId="4" fontId="131" fillId="0" borderId="51" xfId="0" applyNumberFormat="1" applyFont="1" applyFill="1" applyBorder="1" applyAlignment="1" applyProtection="1">
      <alignment horizontal="right" vertical="center" wrapText="1"/>
    </xf>
    <xf numFmtId="1" fontId="120" fillId="0" borderId="112" xfId="12" applyNumberFormat="1" applyFont="1" applyBorder="1" applyAlignment="1" applyProtection="1">
      <alignment horizontal="center" vertical="center" wrapText="1"/>
    </xf>
    <xf numFmtId="0" fontId="134" fillId="0" borderId="112" xfId="7" applyFont="1" applyFill="1" applyBorder="1" applyAlignment="1" applyProtection="1">
      <alignment horizontal="justify" vertical="center" wrapText="1"/>
    </xf>
    <xf numFmtId="0" fontId="131" fillId="0" borderId="112" xfId="7" applyFont="1" applyBorder="1" applyAlignment="1" applyProtection="1">
      <alignment horizontal="center" vertical="center"/>
    </xf>
    <xf numFmtId="1" fontId="108" fillId="79" borderId="36" xfId="11" applyNumberFormat="1" applyFont="1" applyFill="1" applyBorder="1" applyAlignment="1" applyProtection="1">
      <alignment horizontal="right" vertical="center" wrapText="1"/>
    </xf>
    <xf numFmtId="0" fontId="151" fillId="79" borderId="36" xfId="7" applyFont="1" applyFill="1" applyBorder="1" applyAlignment="1" applyProtection="1">
      <alignment horizontal="justify" vertical="center" wrapText="1"/>
    </xf>
    <xf numFmtId="0" fontId="151" fillId="79" borderId="36" xfId="0" applyFont="1" applyFill="1" applyBorder="1" applyAlignment="1" applyProtection="1">
      <alignment horizontal="center" vertical="center" wrapText="1"/>
    </xf>
    <xf numFmtId="0" fontId="108" fillId="79" borderId="36" xfId="12" applyFont="1" applyFill="1" applyBorder="1" applyAlignment="1" applyProtection="1">
      <alignment horizontal="right" vertical="center" wrapText="1"/>
    </xf>
    <xf numFmtId="0" fontId="0" fillId="73" borderId="104" xfId="0" applyFill="1" applyBorder="1" applyProtection="1"/>
    <xf numFmtId="0" fontId="134" fillId="0" borderId="112" xfId="7" applyFont="1" applyFill="1" applyBorder="1" applyAlignment="1" applyProtection="1">
      <alignment vertical="center" wrapText="1"/>
    </xf>
    <xf numFmtId="1" fontId="108" fillId="81" borderId="36" xfId="12" applyNumberFormat="1" applyFont="1" applyFill="1" applyBorder="1" applyAlignment="1" applyProtection="1">
      <alignment horizontal="right" vertical="center" wrapText="1"/>
    </xf>
    <xf numFmtId="0" fontId="108" fillId="83" borderId="36" xfId="0" applyFont="1" applyFill="1" applyBorder="1" applyAlignment="1" applyProtection="1">
      <alignment horizontal="right" vertical="center" wrapText="1"/>
    </xf>
    <xf numFmtId="49" fontId="108" fillId="83" borderId="36" xfId="11" applyNumberFormat="1" applyFont="1" applyFill="1" applyBorder="1" applyAlignment="1" applyProtection="1">
      <alignment horizontal="right" vertical="center" wrapText="1"/>
    </xf>
    <xf numFmtId="0" fontId="108" fillId="83" borderId="36" xfId="12" applyFont="1" applyFill="1" applyBorder="1" applyAlignment="1" applyProtection="1">
      <alignment horizontal="right" vertical="center" wrapText="1"/>
    </xf>
    <xf numFmtId="49" fontId="108" fillId="83" borderId="36" xfId="0" applyNumberFormat="1" applyFont="1" applyFill="1" applyBorder="1" applyAlignment="1" applyProtection="1">
      <alignment horizontal="right" vertical="center"/>
    </xf>
    <xf numFmtId="0" fontId="108" fillId="83" borderId="36" xfId="0" applyFont="1" applyFill="1" applyBorder="1" applyAlignment="1" applyProtection="1">
      <alignment horizontal="right" vertical="center"/>
    </xf>
    <xf numFmtId="4" fontId="108" fillId="83" borderId="36" xfId="0" applyNumberFormat="1" applyFont="1" applyFill="1" applyBorder="1" applyAlignment="1" applyProtection="1">
      <alignment horizontal="right" vertical="center"/>
    </xf>
    <xf numFmtId="0" fontId="108" fillId="90" borderId="103" xfId="0" applyFont="1" applyFill="1" applyBorder="1" applyAlignment="1" applyProtection="1">
      <alignment horizontal="right" vertical="center"/>
    </xf>
    <xf numFmtId="4" fontId="108" fillId="75" borderId="36" xfId="0" applyNumberFormat="1" applyFont="1" applyFill="1" applyBorder="1" applyAlignment="1" applyProtection="1">
      <alignment horizontal="right" vertical="center"/>
    </xf>
    <xf numFmtId="0" fontId="108" fillId="87" borderId="103" xfId="0" applyFont="1" applyFill="1" applyBorder="1" applyAlignment="1" applyProtection="1">
      <alignment horizontal="right" vertical="center"/>
    </xf>
    <xf numFmtId="4" fontId="150" fillId="0" borderId="36" xfId="0" applyNumberFormat="1" applyFont="1" applyFill="1" applyBorder="1" applyAlignment="1" applyProtection="1">
      <alignment horizontal="justify" vertical="center" wrapText="1"/>
    </xf>
    <xf numFmtId="0" fontId="135" fillId="0" borderId="53" xfId="0" applyFont="1" applyBorder="1" applyAlignment="1" applyProtection="1">
      <alignment horizontal="justify" vertical="center" wrapText="1"/>
    </xf>
    <xf numFmtId="0" fontId="135" fillId="0" borderId="53" xfId="0" applyFont="1" applyBorder="1" applyProtection="1"/>
    <xf numFmtId="0" fontId="145" fillId="0" borderId="53" xfId="0" applyFont="1" applyBorder="1" applyAlignment="1" applyProtection="1">
      <alignment horizontal="center" vertical="center" wrapText="1"/>
    </xf>
    <xf numFmtId="4" fontId="135" fillId="75" borderId="36" xfId="0" applyNumberFormat="1" applyFont="1" applyFill="1" applyBorder="1" applyAlignment="1" applyProtection="1">
      <alignment horizontal="center" vertical="center"/>
    </xf>
    <xf numFmtId="4" fontId="135" fillId="75" borderId="36" xfId="1" applyNumberFormat="1" applyFont="1" applyFill="1" applyBorder="1" applyAlignment="1" applyProtection="1">
      <alignment horizontal="right" vertical="center"/>
    </xf>
    <xf numFmtId="4" fontId="135" fillId="0" borderId="36" xfId="0" applyNumberFormat="1" applyFont="1" applyFill="1" applyBorder="1" applyAlignment="1" applyProtection="1">
      <alignment horizontal="center" vertical="center"/>
    </xf>
    <xf numFmtId="0" fontId="151" fillId="0" borderId="51" xfId="7" applyFont="1" applyBorder="1" applyAlignment="1" applyProtection="1">
      <alignment horizontal="justify" vertical="center" wrapText="1"/>
    </xf>
    <xf numFmtId="0" fontId="135" fillId="0" borderId="51" xfId="7" applyFont="1" applyBorder="1" applyAlignment="1" applyProtection="1">
      <alignment horizontal="center" vertical="center" wrapText="1"/>
    </xf>
    <xf numFmtId="4" fontId="135" fillId="0" borderId="51" xfId="1" applyNumberFormat="1" applyFont="1" applyFill="1" applyBorder="1" applyAlignment="1" applyProtection="1">
      <alignment horizontal="right" vertical="center"/>
    </xf>
    <xf numFmtId="0" fontId="152" fillId="0" borderId="103" xfId="7" applyFont="1" applyBorder="1" applyAlignment="1" applyProtection="1">
      <alignment horizontal="justify" vertical="center" wrapText="1"/>
    </xf>
    <xf numFmtId="0" fontId="135" fillId="0" borderId="103" xfId="7" applyFont="1" applyBorder="1" applyAlignment="1" applyProtection="1">
      <alignment horizontal="center" vertical="center" wrapText="1"/>
    </xf>
    <xf numFmtId="0" fontId="152" fillId="87" borderId="103" xfId="7" applyFont="1" applyFill="1" applyBorder="1" applyAlignment="1" applyProtection="1">
      <alignment horizontal="justify" vertical="center" wrapText="1"/>
    </xf>
    <xf numFmtId="0" fontId="135" fillId="87" borderId="103" xfId="7" applyFont="1" applyFill="1" applyBorder="1" applyAlignment="1" applyProtection="1">
      <alignment horizontal="center" vertical="center" wrapText="1"/>
    </xf>
    <xf numFmtId="4" fontId="135" fillId="87" borderId="103" xfId="1" applyNumberFormat="1" applyFont="1" applyFill="1" applyBorder="1" applyAlignment="1" applyProtection="1">
      <alignment horizontal="right" vertical="center"/>
    </xf>
    <xf numFmtId="0" fontId="151" fillId="87" borderId="103" xfId="7" applyFont="1" applyFill="1" applyBorder="1" applyAlignment="1" applyProtection="1">
      <alignment horizontal="justify" vertical="center" wrapText="1"/>
    </xf>
    <xf numFmtId="0" fontId="151" fillId="0" borderId="103" xfId="7" applyFont="1" applyBorder="1" applyAlignment="1" applyProtection="1">
      <alignment horizontal="justify" vertical="center" wrapText="1"/>
    </xf>
    <xf numFmtId="4" fontId="135" fillId="0" borderId="103" xfId="1" applyNumberFormat="1" applyFont="1" applyFill="1" applyBorder="1" applyAlignment="1" applyProtection="1">
      <alignment horizontal="right" vertical="center"/>
    </xf>
    <xf numFmtId="0" fontId="120" fillId="0" borderId="103" xfId="0" applyFont="1" applyBorder="1" applyAlignment="1" applyProtection="1">
      <alignment horizontal="center" vertical="center"/>
    </xf>
    <xf numFmtId="4" fontId="120" fillId="0" borderId="103" xfId="0" applyNumberFormat="1" applyFont="1" applyFill="1" applyBorder="1" applyAlignment="1" applyProtection="1">
      <alignment vertical="center" wrapText="1"/>
    </xf>
    <xf numFmtId="0" fontId="120" fillId="0" borderId="53" xfId="0" applyFont="1" applyBorder="1" applyAlignment="1" applyProtection="1">
      <alignment horizontal="center" vertical="center"/>
    </xf>
    <xf numFmtId="0" fontId="120" fillId="0" borderId="51" xfId="0" applyFont="1" applyBorder="1" applyAlignment="1" applyProtection="1">
      <alignment horizontal="center" vertical="center"/>
    </xf>
    <xf numFmtId="3" fontId="120" fillId="0" borderId="36" xfId="0" applyNumberFormat="1" applyFont="1" applyFill="1" applyBorder="1" applyAlignment="1" applyProtection="1">
      <alignment horizontal="center" vertical="center"/>
    </xf>
    <xf numFmtId="4" fontId="135" fillId="0" borderId="51" xfId="0" applyNumberFormat="1" applyFont="1" applyFill="1" applyBorder="1" applyAlignment="1" applyProtection="1">
      <alignment horizontal="right" vertical="center" wrapText="1"/>
    </xf>
    <xf numFmtId="0" fontId="120" fillId="0" borderId="112" xfId="0" applyFont="1" applyBorder="1" applyAlignment="1" applyProtection="1">
      <alignment horizontal="center" vertical="center" wrapText="1"/>
    </xf>
    <xf numFmtId="0" fontId="135" fillId="0" borderId="112" xfId="0" applyFont="1" applyBorder="1" applyAlignment="1" applyProtection="1">
      <alignment horizontal="center" vertical="center" wrapText="1"/>
    </xf>
    <xf numFmtId="4" fontId="135" fillId="0" borderId="52" xfId="0" applyNumberFormat="1" applyFont="1" applyFill="1" applyBorder="1" applyAlignment="1" applyProtection="1">
      <alignment horizontal="right" vertical="center" wrapText="1"/>
    </xf>
    <xf numFmtId="0" fontId="150" fillId="0" borderId="103" xfId="0" applyFont="1" applyFill="1" applyBorder="1" applyAlignment="1" applyProtection="1">
      <alignment horizontal="justify" vertical="center" wrapText="1"/>
    </xf>
    <xf numFmtId="0" fontId="120" fillId="0" borderId="103" xfId="0" applyFont="1" applyBorder="1" applyAlignment="1" applyProtection="1">
      <alignment horizontal="center" vertical="center" wrapText="1"/>
    </xf>
    <xf numFmtId="4" fontId="135" fillId="0" borderId="103" xfId="0" applyNumberFormat="1" applyFont="1" applyFill="1" applyBorder="1" applyAlignment="1" applyProtection="1">
      <alignment horizontal="right" vertical="center" wrapText="1"/>
    </xf>
    <xf numFmtId="0" fontId="120" fillId="0" borderId="116" xfId="0" applyFont="1" applyBorder="1" applyAlignment="1" applyProtection="1">
      <alignment horizontal="center" vertical="center" wrapText="1"/>
    </xf>
    <xf numFmtId="0" fontId="150" fillId="0" borderId="116" xfId="0" applyFont="1" applyFill="1" applyBorder="1" applyAlignment="1" applyProtection="1">
      <alignment horizontal="justify" vertical="center" wrapText="1"/>
    </xf>
    <xf numFmtId="0" fontId="135" fillId="0" borderId="116" xfId="0" applyFont="1" applyBorder="1" applyAlignment="1" applyProtection="1">
      <alignment horizontal="center" vertical="center" wrapText="1"/>
    </xf>
    <xf numFmtId="0" fontId="135" fillId="83" borderId="112" xfId="0" applyFont="1" applyFill="1" applyBorder="1" applyAlignment="1" applyProtection="1">
      <alignment horizontal="center" vertical="center" wrapText="1"/>
    </xf>
    <xf numFmtId="4" fontId="135" fillId="83" borderId="51" xfId="0" applyNumberFormat="1" applyFont="1" applyFill="1" applyBorder="1" applyAlignment="1" applyProtection="1">
      <alignment horizontal="right" vertical="center" wrapText="1"/>
    </xf>
    <xf numFmtId="0" fontId="135" fillId="84" borderId="112" xfId="0" applyFont="1" applyFill="1" applyBorder="1" applyAlignment="1" applyProtection="1">
      <alignment horizontal="center" vertical="center" wrapText="1"/>
    </xf>
    <xf numFmtId="4" fontId="135" fillId="84" borderId="51" xfId="0" applyNumberFormat="1" applyFont="1" applyFill="1" applyBorder="1" applyAlignment="1" applyProtection="1">
      <alignment horizontal="right" vertical="center" wrapText="1"/>
    </xf>
    <xf numFmtId="0" fontId="150" fillId="0" borderId="112" xfId="0" applyFont="1" applyFill="1" applyBorder="1" applyAlignment="1" applyProtection="1">
      <alignment horizontal="justify" vertical="center" wrapText="1"/>
    </xf>
    <xf numFmtId="0" fontId="135" fillId="84" borderId="115" xfId="0" applyFont="1" applyFill="1" applyBorder="1" applyAlignment="1" applyProtection="1">
      <alignment horizontal="center" vertical="center" wrapText="1"/>
    </xf>
    <xf numFmtId="0" fontId="135" fillId="0" borderId="103" xfId="0" applyFont="1" applyFill="1" applyBorder="1" applyAlignment="1" applyProtection="1">
      <alignment horizontal="center" vertical="center" wrapText="1"/>
    </xf>
    <xf numFmtId="4" fontId="160" fillId="83" borderId="36" xfId="0" applyNumberFormat="1" applyFont="1" applyFill="1" applyBorder="1" applyAlignment="1" applyProtection="1">
      <alignment horizontal="center" vertical="center" wrapText="1"/>
    </xf>
    <xf numFmtId="0" fontId="108" fillId="83" borderId="36" xfId="0" applyFont="1" applyFill="1" applyBorder="1" applyAlignment="1" applyProtection="1">
      <alignment horizontal="center" vertical="center" wrapText="1"/>
    </xf>
    <xf numFmtId="0" fontId="0" fillId="88" borderId="0" xfId="0" applyFill="1" applyProtection="1"/>
    <xf numFmtId="0" fontId="0" fillId="73" borderId="0" xfId="0" applyFill="1" applyProtection="1"/>
    <xf numFmtId="0" fontId="121" fillId="79" borderId="36" xfId="0" applyFont="1" applyFill="1" applyBorder="1" applyAlignment="1" applyProtection="1">
      <alignment horizontal="justify" vertical="center" wrapText="1"/>
    </xf>
    <xf numFmtId="0" fontId="135" fillId="90" borderId="103" xfId="0" applyFont="1" applyFill="1" applyBorder="1" applyAlignment="1" applyProtection="1">
      <alignment horizontal="justify" vertical="center" wrapText="1"/>
    </xf>
    <xf numFmtId="0" fontId="120" fillId="90" borderId="103" xfId="0" applyFont="1" applyFill="1" applyBorder="1" applyAlignment="1" applyProtection="1">
      <alignment horizontal="left" vertical="center" wrapText="1"/>
    </xf>
    <xf numFmtId="0" fontId="147" fillId="90" borderId="103" xfId="0" applyFont="1" applyFill="1" applyBorder="1" applyAlignment="1" applyProtection="1">
      <alignment horizontal="justify" vertical="center" wrapText="1"/>
    </xf>
    <xf numFmtId="0" fontId="147" fillId="90" borderId="103" xfId="0" applyFont="1" applyFill="1" applyBorder="1" applyAlignment="1" applyProtection="1">
      <alignment horizontal="center" vertical="center" wrapText="1"/>
    </xf>
    <xf numFmtId="0" fontId="151" fillId="79" borderId="36" xfId="7" applyFont="1" applyFill="1" applyBorder="1" applyAlignment="1" applyProtection="1">
      <alignment horizontal="justify" vertical="center" wrapText="1"/>
      <protection locked="0"/>
    </xf>
    <xf numFmtId="0" fontId="135" fillId="79" borderId="36" xfId="0" applyFont="1" applyFill="1" applyBorder="1" applyAlignment="1" applyProtection="1">
      <alignment horizontal="center" vertical="center" wrapText="1"/>
      <protection locked="0"/>
    </xf>
    <xf numFmtId="0" fontId="131" fillId="79" borderId="36" xfId="0" applyFont="1" applyFill="1" applyBorder="1" applyAlignment="1" applyProtection="1">
      <alignment horizontal="center" vertical="center" wrapText="1"/>
    </xf>
    <xf numFmtId="4" fontId="108" fillId="75" borderId="51" xfId="0" applyNumberFormat="1" applyFont="1" applyFill="1" applyBorder="1" applyAlignment="1" applyProtection="1">
      <alignment horizontal="right" vertical="center"/>
    </xf>
    <xf numFmtId="0" fontId="121" fillId="79" borderId="36" xfId="12" applyFont="1" applyFill="1" applyBorder="1" applyAlignment="1">
      <alignment horizontal="left" vertical="center" wrapText="1"/>
    </xf>
    <xf numFmtId="4" fontId="160" fillId="75" borderId="36" xfId="0" applyNumberFormat="1" applyFont="1" applyFill="1" applyBorder="1" applyAlignment="1" applyProtection="1">
      <alignment horizontal="justify" vertical="center" wrapText="1"/>
    </xf>
    <xf numFmtId="4" fontId="160" fillId="75" borderId="36" xfId="0" applyNumberFormat="1" applyFont="1" applyFill="1" applyBorder="1" applyAlignment="1" applyProtection="1">
      <alignment horizontal="center" vertical="center"/>
    </xf>
    <xf numFmtId="4" fontId="163" fillId="75" borderId="36" xfId="0" applyNumberFormat="1" applyFont="1" applyFill="1" applyBorder="1" applyAlignment="1" applyProtection="1">
      <alignment horizontal="justify" vertical="center" wrapText="1"/>
    </xf>
    <xf numFmtId="4" fontId="160" fillId="75" borderId="36" xfId="1" applyNumberFormat="1" applyFont="1" applyFill="1" applyBorder="1" applyAlignment="1" applyProtection="1">
      <alignment horizontal="right" vertical="center"/>
    </xf>
    <xf numFmtId="4" fontId="163" fillId="75" borderId="36" xfId="0" applyNumberFormat="1" applyFont="1" applyFill="1" applyBorder="1" applyAlignment="1" applyProtection="1">
      <alignment horizontal="left" vertical="center" wrapText="1"/>
    </xf>
    <xf numFmtId="4" fontId="120" fillId="87" borderId="103" xfId="0" applyNumberFormat="1" applyFont="1" applyFill="1" applyBorder="1" applyAlignment="1" applyProtection="1">
      <alignment vertical="center" wrapText="1"/>
    </xf>
    <xf numFmtId="0" fontId="165" fillId="87" borderId="103" xfId="7" applyFont="1" applyFill="1" applyBorder="1" applyAlignment="1" applyProtection="1">
      <alignment horizontal="justify" vertical="center" wrapText="1"/>
    </xf>
    <xf numFmtId="0" fontId="160" fillId="87" borderId="103" xfId="7" applyFont="1" applyFill="1" applyBorder="1" applyAlignment="1" applyProtection="1">
      <alignment horizontal="center" vertical="center" wrapText="1"/>
    </xf>
    <xf numFmtId="0" fontId="163" fillId="87" borderId="103" xfId="0" applyFont="1" applyFill="1" applyBorder="1" applyAlignment="1" applyProtection="1">
      <alignment horizontal="justify" vertical="center" wrapText="1"/>
    </xf>
    <xf numFmtId="4" fontId="108" fillId="87" borderId="103" xfId="0" applyNumberFormat="1" applyFont="1" applyFill="1" applyBorder="1" applyAlignment="1" applyProtection="1">
      <alignment vertical="center" wrapText="1"/>
    </xf>
    <xf numFmtId="4" fontId="160" fillId="87" borderId="103" xfId="1" applyNumberFormat="1" applyFont="1" applyFill="1" applyBorder="1" applyAlignment="1" applyProtection="1">
      <alignment horizontal="right" vertical="center"/>
    </xf>
    <xf numFmtId="0" fontId="166" fillId="87" borderId="103" xfId="7" applyFont="1" applyFill="1" applyBorder="1" applyAlignment="1" applyProtection="1">
      <alignment horizontal="justify" vertical="center" wrapText="1"/>
    </xf>
    <xf numFmtId="0" fontId="99" fillId="91" borderId="52" xfId="0" applyFont="1" applyFill="1" applyBorder="1" applyAlignment="1" applyProtection="1">
      <alignment horizontal="center"/>
    </xf>
    <xf numFmtId="0" fontId="120" fillId="79" borderId="36" xfId="0" applyFont="1" applyFill="1" applyBorder="1" applyAlignment="1" applyProtection="1">
      <alignment horizontal="center" vertical="center" wrapText="1"/>
    </xf>
    <xf numFmtId="0" fontId="0" fillId="73" borderId="0" xfId="0" applyFill="1" applyBorder="1" applyProtection="1"/>
    <xf numFmtId="0" fontId="120" fillId="90" borderId="106" xfId="0" applyFont="1" applyFill="1" applyBorder="1" applyAlignment="1" applyProtection="1">
      <alignment horizontal="justify" vertical="center" wrapText="1"/>
    </xf>
    <xf numFmtId="0" fontId="120" fillId="90" borderId="125" xfId="0" applyFont="1" applyFill="1" applyBorder="1" applyAlignment="1" applyProtection="1">
      <alignment horizontal="justify" vertical="center" wrapText="1"/>
    </xf>
    <xf numFmtId="0" fontId="120" fillId="0" borderId="106" xfId="0" applyFont="1" applyFill="1" applyBorder="1" applyAlignment="1" applyProtection="1">
      <alignment horizontal="justify" vertical="center" wrapText="1"/>
    </xf>
    <xf numFmtId="0" fontId="120" fillId="0" borderId="125" xfId="0" applyFont="1" applyFill="1" applyBorder="1" applyAlignment="1" applyProtection="1">
      <alignment horizontal="justify" vertical="center" wrapText="1"/>
    </xf>
    <xf numFmtId="0" fontId="122" fillId="90" borderId="106" xfId="0" applyFont="1" applyFill="1" applyBorder="1" applyAlignment="1" applyProtection="1">
      <alignment horizontal="left" vertical="center" wrapText="1"/>
    </xf>
    <xf numFmtId="0" fontId="122" fillId="90" borderId="125" xfId="0" applyFont="1" applyFill="1" applyBorder="1" applyAlignment="1" applyProtection="1">
      <alignment horizontal="left" vertical="center" wrapText="1"/>
    </xf>
    <xf numFmtId="0" fontId="161" fillId="90" borderId="106" xfId="0" applyFont="1" applyFill="1" applyBorder="1" applyAlignment="1" applyProtection="1">
      <alignment horizontal="left" vertical="center" wrapText="1"/>
    </xf>
    <xf numFmtId="0" fontId="161" fillId="90" borderId="125" xfId="0" applyFont="1" applyFill="1" applyBorder="1" applyAlignment="1" applyProtection="1">
      <alignment horizontal="left" vertical="center" wrapText="1"/>
    </xf>
    <xf numFmtId="0" fontId="120" fillId="90" borderId="106" xfId="0" applyFont="1" applyFill="1" applyBorder="1" applyAlignment="1" applyProtection="1">
      <alignment horizontal="center" vertical="center" wrapText="1"/>
    </xf>
    <xf numFmtId="0" fontId="120" fillId="90" borderId="125" xfId="0" applyFont="1" applyFill="1" applyBorder="1" applyAlignment="1" applyProtection="1">
      <alignment horizontal="center" vertical="center" wrapText="1"/>
    </xf>
    <xf numFmtId="0" fontId="131" fillId="0" borderId="36" xfId="7" applyFont="1" applyBorder="1" applyAlignment="1" applyProtection="1">
      <alignment horizontal="justify" vertical="center" wrapText="1"/>
    </xf>
    <xf numFmtId="0" fontId="131" fillId="79" borderId="36" xfId="0" applyFont="1" applyFill="1" applyBorder="1" applyAlignment="1" applyProtection="1">
      <alignment horizontal="center" vertical="center" wrapText="1"/>
    </xf>
    <xf numFmtId="0" fontId="131" fillId="0" borderId="51" xfId="7" applyFont="1" applyBorder="1" applyAlignment="1" applyProtection="1">
      <alignment horizontal="justify" vertical="center" wrapText="1"/>
    </xf>
    <xf numFmtId="0" fontId="120" fillId="0" borderId="107" xfId="0" applyFont="1" applyFill="1" applyBorder="1" applyAlignment="1" applyProtection="1">
      <alignment horizontal="justify" vertical="center" wrapText="1"/>
    </xf>
    <xf numFmtId="1" fontId="128" fillId="82" borderId="52" xfId="11" applyNumberFormat="1" applyFont="1" applyFill="1" applyBorder="1" applyAlignment="1" applyProtection="1">
      <alignment horizontal="center" vertical="center"/>
    </xf>
    <xf numFmtId="1" fontId="128" fillId="82" borderId="53" xfId="11" applyNumberFormat="1" applyFont="1" applyFill="1" applyBorder="1" applyAlignment="1" applyProtection="1">
      <alignment horizontal="center" vertical="center"/>
    </xf>
    <xf numFmtId="1" fontId="106" fillId="0" borderId="51" xfId="12" applyNumberFormat="1" applyFont="1" applyFill="1" applyBorder="1" applyAlignment="1" applyProtection="1">
      <alignment horizontal="center" vertical="center" wrapText="1"/>
    </xf>
    <xf numFmtId="1" fontId="106" fillId="0" borderId="66" xfId="12" applyNumberFormat="1" applyFont="1" applyFill="1" applyBorder="1" applyAlignment="1" applyProtection="1">
      <alignment horizontal="center" vertical="center" wrapText="1"/>
    </xf>
    <xf numFmtId="0" fontId="120" fillId="90" borderId="107" xfId="0" applyFont="1" applyFill="1" applyBorder="1" applyAlignment="1" applyProtection="1">
      <alignment horizontal="justify" vertical="center" wrapText="1"/>
    </xf>
    <xf numFmtId="0" fontId="5" fillId="0" borderId="0" xfId="12" applyFont="1" applyFill="1" applyBorder="1" applyAlignment="1" applyProtection="1">
      <alignment horizontal="left" vertical="center" wrapText="1"/>
    </xf>
    <xf numFmtId="0" fontId="86" fillId="0" borderId="0" xfId="12" applyFont="1" applyFill="1" applyBorder="1" applyAlignment="1" applyProtection="1">
      <alignment horizontal="left" vertical="center" wrapText="1"/>
    </xf>
    <xf numFmtId="0" fontId="86" fillId="0" borderId="0" xfId="7" applyFont="1" applyFill="1" applyBorder="1" applyAlignment="1" applyProtection="1">
      <alignment horizontal="left" vertical="center" wrapText="1"/>
    </xf>
    <xf numFmtId="0" fontId="131" fillId="0" borderId="38" xfId="12" applyFont="1" applyFill="1" applyBorder="1" applyAlignment="1">
      <alignment horizontal="justify" vertical="center" wrapText="1"/>
    </xf>
    <xf numFmtId="0" fontId="131" fillId="0" borderId="42" xfId="12" applyFont="1" applyFill="1" applyBorder="1" applyAlignment="1">
      <alignment horizontal="justify" vertical="center" wrapText="1"/>
    </xf>
    <xf numFmtId="0" fontId="135" fillId="0" borderId="38" xfId="0" applyFont="1" applyFill="1" applyBorder="1" applyAlignment="1" applyProtection="1">
      <alignment horizontal="justify" vertical="center" wrapText="1"/>
    </xf>
    <xf numFmtId="0" fontId="135" fillId="0" borderId="42" xfId="0" applyFont="1" applyFill="1" applyBorder="1" applyAlignment="1" applyProtection="1">
      <alignment horizontal="justify" vertical="center" wrapText="1"/>
    </xf>
    <xf numFmtId="0" fontId="131" fillId="0" borderId="36" xfId="12" applyFont="1" applyFill="1" applyBorder="1" applyAlignment="1">
      <alignment horizontal="justify" vertical="center" wrapText="1"/>
    </xf>
    <xf numFmtId="0" fontId="105" fillId="0" borderId="28" xfId="7" applyFont="1" applyBorder="1" applyAlignment="1" applyProtection="1">
      <alignment horizontal="left" vertical="center" wrapText="1"/>
    </xf>
    <xf numFmtId="0" fontId="106" fillId="71" borderId="33" xfId="0" applyFont="1" applyFill="1" applyBorder="1" applyAlignment="1" applyProtection="1">
      <alignment horizontal="justify" wrapText="1"/>
    </xf>
    <xf numFmtId="0" fontId="106" fillId="71" borderId="34" xfId="0" applyFont="1" applyFill="1" applyBorder="1" applyAlignment="1" applyProtection="1">
      <alignment horizontal="justify" wrapText="1"/>
    </xf>
    <xf numFmtId="0" fontId="137" fillId="0" borderId="0" xfId="7" applyFont="1" applyAlignment="1" applyProtection="1">
      <alignment horizontal="left"/>
    </xf>
    <xf numFmtId="0" fontId="118" fillId="0" borderId="29" xfId="7" applyFont="1" applyBorder="1" applyAlignment="1" applyProtection="1">
      <alignment horizontal="left" vertical="top" wrapText="1"/>
    </xf>
    <xf numFmtId="0" fontId="118" fillId="0" borderId="30" xfId="7" applyFont="1" applyBorder="1" applyAlignment="1" applyProtection="1">
      <alignment horizontal="left" vertical="top" wrapText="1"/>
    </xf>
    <xf numFmtId="0" fontId="118" fillId="0" borderId="31" xfId="7" applyFont="1" applyBorder="1" applyAlignment="1" applyProtection="1">
      <alignment horizontal="left" vertical="top" wrapText="1"/>
    </xf>
    <xf numFmtId="0" fontId="118" fillId="71" borderId="29" xfId="7" applyFont="1" applyFill="1" applyBorder="1" applyAlignment="1" applyProtection="1">
      <alignment horizontal="justify" vertical="center" wrapText="1"/>
    </xf>
    <xf numFmtId="0" fontId="118" fillId="71" borderId="30" xfId="7" applyFont="1" applyFill="1" applyBorder="1" applyAlignment="1" applyProtection="1">
      <alignment horizontal="justify" vertical="center" wrapText="1"/>
    </xf>
    <xf numFmtId="0" fontId="118" fillId="71" borderId="31" xfId="7" applyFont="1" applyFill="1" applyBorder="1" applyAlignment="1" applyProtection="1">
      <alignment horizontal="justify" vertical="center" wrapText="1"/>
    </xf>
    <xf numFmtId="0" fontId="119" fillId="71" borderId="28" xfId="7" applyFont="1" applyFill="1" applyBorder="1" applyAlignment="1" applyProtection="1">
      <alignment horizontal="justify" vertical="top" wrapText="1"/>
    </xf>
    <xf numFmtId="0" fontId="118" fillId="0" borderId="28" xfId="7" applyFont="1" applyBorder="1" applyAlignment="1" applyProtection="1">
      <alignment horizontal="justify" vertical="top" wrapText="1"/>
    </xf>
    <xf numFmtId="0" fontId="120" fillId="83" borderId="38" xfId="0" applyFont="1" applyFill="1" applyBorder="1" applyAlignment="1" applyProtection="1">
      <alignment horizontal="justify" vertical="center" wrapText="1"/>
    </xf>
    <xf numFmtId="0" fontId="120" fillId="83" borderId="42" xfId="0" applyFont="1" applyFill="1" applyBorder="1" applyAlignment="1" applyProtection="1">
      <alignment horizontal="justify" vertical="center" wrapText="1"/>
    </xf>
    <xf numFmtId="4" fontId="135" fillId="83" borderId="38" xfId="1" applyNumberFormat="1" applyFont="1" applyFill="1" applyBorder="1" applyAlignment="1" applyProtection="1">
      <alignment horizontal="left" vertical="center"/>
    </xf>
    <xf numFmtId="4" fontId="135" fillId="83" borderId="42" xfId="1" applyNumberFormat="1" applyFont="1" applyFill="1" applyBorder="1" applyAlignment="1" applyProtection="1">
      <alignment horizontal="left" vertical="center"/>
    </xf>
    <xf numFmtId="0" fontId="131" fillId="0" borderId="36" xfId="12" applyFont="1" applyFill="1" applyBorder="1" applyAlignment="1">
      <alignment horizontal="left" vertical="center" wrapText="1"/>
    </xf>
    <xf numFmtId="198" fontId="158" fillId="73" borderId="92" xfId="1" applyNumberFormat="1" applyFont="1" applyFill="1" applyBorder="1" applyAlignment="1" applyProtection="1">
      <alignment horizontal="center" vertical="center"/>
      <protection locked="0"/>
    </xf>
    <xf numFmtId="198" fontId="158" fillId="73" borderId="94" xfId="1" applyNumberFormat="1" applyFont="1" applyFill="1" applyBorder="1" applyAlignment="1" applyProtection="1">
      <alignment horizontal="center" vertical="center"/>
      <protection locked="0"/>
    </xf>
    <xf numFmtId="4" fontId="133" fillId="89" borderId="98" xfId="1" applyNumberFormat="1" applyFont="1" applyFill="1" applyBorder="1" applyAlignment="1" applyProtection="1">
      <alignment horizontal="center" vertical="center"/>
    </xf>
    <xf numFmtId="4" fontId="133" fillId="89" borderId="102" xfId="1" applyNumberFormat="1" applyFont="1" applyFill="1" applyBorder="1" applyAlignment="1" applyProtection="1">
      <alignment horizontal="center" vertical="center"/>
    </xf>
    <xf numFmtId="0" fontId="118" fillId="0" borderId="35" xfId="0" applyFont="1" applyFill="1" applyBorder="1" applyAlignment="1" applyProtection="1">
      <alignment horizontal="center" vertical="center" wrapText="1"/>
    </xf>
    <xf numFmtId="0" fontId="118" fillId="0" borderId="32" xfId="0" applyFont="1" applyFill="1" applyBorder="1" applyAlignment="1" applyProtection="1">
      <alignment horizontal="center" vertical="center" wrapText="1"/>
    </xf>
    <xf numFmtId="0" fontId="106" fillId="0" borderId="61" xfId="0" applyFont="1" applyFill="1" applyBorder="1" applyAlignment="1" applyProtection="1">
      <alignment horizontal="left" vertical="top" wrapText="1"/>
    </xf>
    <xf numFmtId="0" fontId="106" fillId="0" borderId="58" xfId="0" applyFont="1" applyFill="1" applyBorder="1" applyAlignment="1" applyProtection="1">
      <alignment horizontal="left" vertical="top" wrapText="1"/>
    </xf>
    <xf numFmtId="0" fontId="106" fillId="0" borderId="59" xfId="0" applyFont="1" applyFill="1" applyBorder="1" applyAlignment="1" applyProtection="1">
      <alignment horizontal="left" vertical="top" wrapText="1"/>
    </xf>
    <xf numFmtId="0" fontId="106" fillId="0" borderId="48" xfId="0" applyFont="1" applyFill="1" applyBorder="1" applyAlignment="1" applyProtection="1">
      <alignment horizontal="left"/>
    </xf>
    <xf numFmtId="0" fontId="106" fillId="0" borderId="47" xfId="0" applyFont="1" applyFill="1" applyBorder="1" applyAlignment="1" applyProtection="1">
      <alignment horizontal="left"/>
    </xf>
    <xf numFmtId="0" fontId="106" fillId="0" borderId="60" xfId="0" applyFont="1" applyFill="1" applyBorder="1" applyAlignment="1" applyProtection="1">
      <alignment horizontal="left"/>
    </xf>
    <xf numFmtId="0" fontId="106" fillId="0" borderId="85" xfId="0" applyFont="1" applyFill="1" applyBorder="1" applyAlignment="1" applyProtection="1">
      <alignment horizontal="left"/>
    </xf>
    <xf numFmtId="0" fontId="106" fillId="0" borderId="86" xfId="0" applyFont="1" applyFill="1" applyBorder="1" applyAlignment="1" applyProtection="1">
      <alignment horizontal="left"/>
    </xf>
    <xf numFmtId="0" fontId="106" fillId="0" borderId="130" xfId="0" applyFont="1" applyFill="1" applyBorder="1" applyAlignment="1" applyProtection="1">
      <alignment horizontal="left"/>
    </xf>
    <xf numFmtId="0" fontId="131" fillId="0" borderId="53" xfId="0" applyFont="1" applyFill="1" applyBorder="1" applyAlignment="1" applyProtection="1">
      <alignment horizontal="justify" vertical="center" wrapText="1"/>
    </xf>
    <xf numFmtId="0" fontId="131" fillId="83" borderId="36" xfId="0" applyFont="1" applyFill="1" applyBorder="1" applyAlignment="1" applyProtection="1">
      <alignment horizontal="left" vertical="center" wrapText="1"/>
    </xf>
    <xf numFmtId="0" fontId="131" fillId="0" borderId="36" xfId="0" applyFont="1" applyFill="1" applyBorder="1" applyAlignment="1" applyProtection="1">
      <alignment horizontal="justify" vertical="center" wrapText="1"/>
    </xf>
    <xf numFmtId="0" fontId="131" fillId="0" borderId="38" xfId="0" applyFont="1" applyFill="1" applyBorder="1" applyAlignment="1" applyProtection="1">
      <alignment horizontal="center" vertical="center" wrapText="1"/>
    </xf>
    <xf numFmtId="0" fontId="131" fillId="0" borderId="42" xfId="0" applyFont="1" applyFill="1" applyBorder="1" applyAlignment="1" applyProtection="1">
      <alignment horizontal="center" vertical="center" wrapText="1"/>
    </xf>
    <xf numFmtId="0" fontId="135" fillId="83" borderId="36" xfId="0" applyFont="1" applyFill="1" applyBorder="1" applyAlignment="1" applyProtection="1">
      <alignment horizontal="justify" vertical="center" wrapText="1"/>
    </xf>
    <xf numFmtId="0" fontId="118" fillId="71" borderId="28" xfId="7" applyFont="1" applyFill="1" applyBorder="1" applyAlignment="1" applyProtection="1">
      <alignment horizontal="justify" vertical="top" wrapText="1"/>
    </xf>
    <xf numFmtId="0" fontId="118" fillId="0" borderId="28" xfId="0" applyFont="1" applyFill="1" applyBorder="1" applyAlignment="1" applyProtection="1">
      <alignment horizontal="justify" vertical="top" wrapText="1"/>
    </xf>
    <xf numFmtId="0" fontId="118" fillId="71" borderId="29" xfId="0" applyFont="1" applyFill="1" applyBorder="1" applyAlignment="1" applyProtection="1">
      <alignment horizontal="left" vertical="center" wrapText="1"/>
    </xf>
    <xf numFmtId="0" fontId="118" fillId="71" borderId="30" xfId="0" applyFont="1" applyFill="1" applyBorder="1" applyAlignment="1" applyProtection="1">
      <alignment horizontal="left" vertical="center" wrapText="1"/>
    </xf>
    <xf numFmtId="0" fontId="118" fillId="71" borderId="31" xfId="0" applyFont="1" applyFill="1" applyBorder="1" applyAlignment="1" applyProtection="1">
      <alignment horizontal="left" vertical="center" wrapText="1"/>
    </xf>
    <xf numFmtId="0" fontId="131" fillId="83" borderId="36" xfId="0" applyFont="1" applyFill="1" applyBorder="1" applyAlignment="1" applyProtection="1">
      <alignment horizontal="justify" vertical="center" wrapText="1"/>
    </xf>
    <xf numFmtId="0" fontId="93" fillId="4" borderId="57" xfId="0" applyFont="1" applyFill="1" applyBorder="1" applyAlignment="1" applyProtection="1">
      <alignment horizontal="center" vertical="center"/>
    </xf>
    <xf numFmtId="198" fontId="91" fillId="74" borderId="45" xfId="519" applyNumberFormat="1" applyFont="1" applyFill="1" applyBorder="1" applyAlignment="1" applyProtection="1">
      <alignment horizontal="center" vertical="center"/>
      <protection locked="0"/>
    </xf>
    <xf numFmtId="198" fontId="91" fillId="74" borderId="37" xfId="519" applyNumberFormat="1" applyFont="1" applyFill="1" applyBorder="1" applyAlignment="1" applyProtection="1">
      <alignment horizontal="center" vertical="center"/>
      <protection locked="0"/>
    </xf>
    <xf numFmtId="0" fontId="110" fillId="80" borderId="92" xfId="0" applyFont="1" applyFill="1" applyBorder="1" applyAlignment="1" applyProtection="1">
      <alignment horizontal="left" vertical="center" wrapText="1"/>
    </xf>
    <xf numFmtId="0" fontId="110" fillId="80" borderId="93" xfId="0" applyFont="1" applyFill="1" applyBorder="1" applyAlignment="1" applyProtection="1">
      <alignment horizontal="left" vertical="center" wrapText="1"/>
    </xf>
    <xf numFmtId="0" fontId="110" fillId="80" borderId="95" xfId="0" applyFont="1" applyFill="1" applyBorder="1" applyAlignment="1" applyProtection="1">
      <alignment horizontal="left" vertical="center" wrapText="1"/>
    </xf>
    <xf numFmtId="0" fontId="110" fillId="80" borderId="96" xfId="0" applyFont="1" applyFill="1" applyBorder="1" applyAlignment="1" applyProtection="1">
      <alignment horizontal="left" vertical="center" wrapText="1"/>
    </xf>
    <xf numFmtId="199" fontId="132" fillId="73" borderId="81" xfId="0" applyNumberFormat="1" applyFont="1" applyFill="1" applyBorder="1" applyAlignment="1" applyProtection="1">
      <alignment horizontal="center" vertical="center" wrapText="1"/>
      <protection locked="0"/>
    </xf>
    <xf numFmtId="199" fontId="132" fillId="73" borderId="82" xfId="0" applyNumberFormat="1" applyFont="1" applyFill="1" applyBorder="1" applyAlignment="1" applyProtection="1">
      <alignment horizontal="center" vertical="center" wrapText="1"/>
      <protection locked="0"/>
    </xf>
    <xf numFmtId="0" fontId="112" fillId="80" borderId="79" xfId="0" applyFont="1" applyFill="1" applyBorder="1" applyAlignment="1" applyProtection="1">
      <alignment horizontal="center" vertical="center" wrapText="1"/>
    </xf>
    <xf numFmtId="0" fontId="112" fillId="80" borderId="80" xfId="0" applyFont="1" applyFill="1" applyBorder="1" applyAlignment="1" applyProtection="1">
      <alignment horizontal="center" vertical="center" wrapText="1"/>
    </xf>
    <xf numFmtId="1" fontId="110" fillId="80" borderId="52" xfId="12" applyNumberFormat="1" applyFont="1" applyFill="1" applyBorder="1" applyAlignment="1" applyProtection="1">
      <alignment horizontal="center" vertical="center" wrapText="1"/>
    </xf>
    <xf numFmtId="0" fontId="120" fillId="0" borderId="53" xfId="7" applyFont="1" applyBorder="1" applyAlignment="1" applyProtection="1">
      <alignment horizontal="left" vertical="center" wrapText="1"/>
    </xf>
    <xf numFmtId="0" fontId="120" fillId="81" borderId="36" xfId="7" applyFont="1" applyFill="1" applyBorder="1" applyAlignment="1" applyProtection="1">
      <alignment horizontal="justify" vertical="center" wrapText="1"/>
    </xf>
    <xf numFmtId="0" fontId="93" fillId="5" borderId="57" xfId="0" applyFont="1" applyFill="1" applyBorder="1" applyAlignment="1" applyProtection="1">
      <alignment horizontal="center" vertical="center"/>
    </xf>
    <xf numFmtId="0" fontId="13" fillId="0" borderId="51" xfId="0" applyFont="1" applyFill="1" applyBorder="1" applyAlignment="1" applyProtection="1">
      <alignment horizontal="center" vertical="center"/>
    </xf>
    <xf numFmtId="0" fontId="13" fillId="0" borderId="66" xfId="0" applyFont="1" applyFill="1" applyBorder="1" applyAlignment="1" applyProtection="1">
      <alignment horizontal="center" vertical="center"/>
    </xf>
    <xf numFmtId="0" fontId="92" fillId="5" borderId="45" xfId="0" applyFont="1" applyFill="1" applyBorder="1" applyAlignment="1" applyProtection="1">
      <alignment horizontal="center" vertical="center" wrapText="1"/>
    </xf>
    <xf numFmtId="0" fontId="92" fillId="5" borderId="37" xfId="0" applyFont="1" applyFill="1" applyBorder="1" applyAlignment="1" applyProtection="1">
      <alignment horizontal="center" vertical="center" wrapText="1"/>
    </xf>
    <xf numFmtId="0" fontId="110" fillId="78" borderId="92" xfId="0" applyFont="1" applyFill="1" applyBorder="1" applyAlignment="1" applyProtection="1">
      <alignment horizontal="center" vertical="center" wrapText="1"/>
    </xf>
    <xf numFmtId="0" fontId="110" fillId="78" borderId="93" xfId="0" applyFont="1" applyFill="1" applyBorder="1" applyAlignment="1" applyProtection="1">
      <alignment horizontal="center" vertical="center" wrapText="1"/>
    </xf>
    <xf numFmtId="0" fontId="110" fillId="78" borderId="95" xfId="0" applyFont="1" applyFill="1" applyBorder="1" applyAlignment="1" applyProtection="1">
      <alignment horizontal="center" vertical="center" wrapText="1"/>
    </xf>
    <xf numFmtId="0" fontId="110" fillId="78" borderId="96" xfId="0" applyFont="1" applyFill="1" applyBorder="1" applyAlignment="1" applyProtection="1">
      <alignment horizontal="center" vertical="center" wrapText="1"/>
    </xf>
    <xf numFmtId="199" fontId="130" fillId="73" borderId="76" xfId="0" applyNumberFormat="1" applyFont="1" applyFill="1" applyBorder="1" applyAlignment="1" applyProtection="1">
      <alignment horizontal="center" vertical="center" wrapText="1"/>
      <protection locked="0"/>
    </xf>
    <xf numFmtId="199" fontId="130" fillId="73" borderId="77" xfId="0" applyNumberFormat="1" applyFont="1" applyFill="1" applyBorder="1" applyAlignment="1" applyProtection="1">
      <alignment horizontal="center" vertical="center" wrapText="1"/>
      <protection locked="0"/>
    </xf>
    <xf numFmtId="0" fontId="112" fillId="78" borderId="74" xfId="0" applyFont="1" applyFill="1" applyBorder="1" applyAlignment="1" applyProtection="1">
      <alignment horizontal="center" vertical="center" wrapText="1"/>
    </xf>
    <xf numFmtId="0" fontId="112" fillId="78" borderId="75" xfId="0" applyFont="1" applyFill="1" applyBorder="1" applyAlignment="1" applyProtection="1">
      <alignment horizontal="center" vertical="center" wrapText="1"/>
    </xf>
    <xf numFmtId="0" fontId="131" fillId="2" borderId="36" xfId="0" applyFont="1" applyFill="1" applyBorder="1" applyAlignment="1" applyProtection="1">
      <alignment horizontal="justify" vertical="center" wrapText="1"/>
    </xf>
    <xf numFmtId="0" fontId="163" fillId="79" borderId="36" xfId="0" applyFont="1" applyFill="1" applyBorder="1" applyAlignment="1" applyProtection="1">
      <alignment horizontal="left" vertical="center" wrapText="1"/>
    </xf>
    <xf numFmtId="0" fontId="131" fillId="2" borderId="36" xfId="7" applyFont="1" applyFill="1" applyBorder="1" applyAlignment="1" applyProtection="1">
      <alignment horizontal="justify" vertical="center" wrapText="1"/>
    </xf>
    <xf numFmtId="1" fontId="128" fillId="78" borderId="52" xfId="11" applyNumberFormat="1" applyFont="1" applyFill="1" applyBorder="1" applyAlignment="1" applyProtection="1">
      <alignment horizontal="center" vertical="center"/>
    </xf>
    <xf numFmtId="1" fontId="128" fillId="78" borderId="53" xfId="11" applyNumberFormat="1" applyFont="1" applyFill="1" applyBorder="1" applyAlignment="1" applyProtection="1">
      <alignment horizontal="center" vertical="center"/>
    </xf>
    <xf numFmtId="0" fontId="101" fillId="0" borderId="62" xfId="0" applyFont="1" applyFill="1" applyBorder="1" applyAlignment="1">
      <alignment horizontal="center"/>
    </xf>
    <xf numFmtId="0" fontId="101" fillId="0" borderId="64" xfId="0" applyFont="1" applyFill="1" applyBorder="1" applyAlignment="1">
      <alignment horizontal="center"/>
    </xf>
    <xf numFmtId="0" fontId="87" fillId="70" borderId="57" xfId="0" applyFont="1" applyFill="1" applyBorder="1" applyAlignment="1" applyProtection="1">
      <alignment horizontal="center" vertical="center"/>
    </xf>
    <xf numFmtId="0" fontId="144" fillId="77" borderId="93" xfId="0" applyFont="1" applyFill="1" applyBorder="1" applyAlignment="1" applyProtection="1">
      <alignment horizontal="left" vertical="center"/>
    </xf>
    <xf numFmtId="0" fontId="124" fillId="77" borderId="110" xfId="0" applyFont="1" applyFill="1" applyBorder="1" applyAlignment="1" applyProtection="1">
      <alignment horizontal="left" vertical="center"/>
    </xf>
    <xf numFmtId="0" fontId="124" fillId="77" borderId="126" xfId="0" applyFont="1" applyFill="1" applyBorder="1" applyAlignment="1" applyProtection="1">
      <alignment horizontal="left" vertical="center"/>
    </xf>
    <xf numFmtId="0" fontId="124" fillId="77" borderId="111" xfId="0" applyFont="1" applyFill="1" applyBorder="1" applyAlignment="1" applyProtection="1">
      <alignment horizontal="left" vertical="center"/>
    </xf>
    <xf numFmtId="4" fontId="145" fillId="0" borderId="103" xfId="1" applyNumberFormat="1" applyFont="1" applyFill="1" applyBorder="1" applyAlignment="1" applyProtection="1">
      <alignment horizontal="center" vertical="center" wrapText="1"/>
    </xf>
    <xf numFmtId="0" fontId="0" fillId="0" borderId="43" xfId="0" applyFill="1" applyBorder="1" applyAlignment="1" applyProtection="1">
      <alignment horizontal="center"/>
    </xf>
    <xf numFmtId="0" fontId="0" fillId="0" borderId="44" xfId="0" applyFill="1" applyBorder="1" applyAlignment="1" applyProtection="1">
      <alignment horizontal="center"/>
    </xf>
    <xf numFmtId="0" fontId="0" fillId="0" borderId="55" xfId="0" applyBorder="1" applyAlignment="1" applyProtection="1">
      <alignment horizontal="center"/>
    </xf>
    <xf numFmtId="0" fontId="0" fillId="0" borderId="56" xfId="0" applyBorder="1" applyAlignment="1" applyProtection="1">
      <alignment horizontal="center"/>
    </xf>
    <xf numFmtId="0" fontId="118" fillId="0" borderId="36" xfId="11" applyFont="1" applyFill="1" applyBorder="1" applyAlignment="1" applyProtection="1">
      <alignment horizontal="center" vertical="center" wrapText="1"/>
    </xf>
    <xf numFmtId="0" fontId="118" fillId="0" borderId="51" xfId="11" applyFont="1" applyFill="1" applyBorder="1" applyAlignment="1" applyProtection="1">
      <alignment horizontal="center" vertical="center" wrapText="1"/>
    </xf>
    <xf numFmtId="0" fontId="106" fillId="0" borderId="36" xfId="0" applyFont="1" applyFill="1" applyBorder="1" applyAlignment="1" applyProtection="1">
      <alignment horizontal="justify" vertical="center"/>
    </xf>
    <xf numFmtId="0" fontId="106" fillId="0" borderId="51" xfId="0" applyFont="1" applyFill="1" applyBorder="1" applyAlignment="1" applyProtection="1">
      <alignment horizontal="justify" vertical="center"/>
    </xf>
    <xf numFmtId="0" fontId="106" fillId="0" borderId="36" xfId="0" applyFont="1" applyFill="1" applyBorder="1" applyAlignment="1" applyProtection="1">
      <alignment horizontal="center" vertical="center" wrapText="1"/>
    </xf>
    <xf numFmtId="0" fontId="106" fillId="0" borderId="51" xfId="0" applyFont="1" applyFill="1" applyBorder="1" applyAlignment="1" applyProtection="1">
      <alignment horizontal="center" vertical="center" wrapText="1"/>
    </xf>
    <xf numFmtId="0" fontId="106" fillId="0" borderId="36" xfId="0" applyFont="1" applyFill="1" applyBorder="1" applyAlignment="1" applyProtection="1">
      <alignment horizontal="center" vertical="center"/>
    </xf>
    <xf numFmtId="0" fontId="106" fillId="0" borderId="51" xfId="0" applyFont="1" applyFill="1" applyBorder="1" applyAlignment="1" applyProtection="1">
      <alignment horizontal="center" vertical="center"/>
    </xf>
    <xf numFmtId="4" fontId="106" fillId="0" borderId="36" xfId="0" applyNumberFormat="1" applyFont="1" applyFill="1" applyBorder="1" applyAlignment="1" applyProtection="1">
      <alignment horizontal="center" vertical="center" wrapText="1"/>
    </xf>
    <xf numFmtId="4" fontId="106" fillId="0" borderId="38" xfId="0" applyNumberFormat="1" applyFont="1" applyFill="1" applyBorder="1" applyAlignment="1" applyProtection="1">
      <alignment horizontal="center" vertical="center" wrapText="1"/>
    </xf>
    <xf numFmtId="4" fontId="107" fillId="0" borderId="51" xfId="3229" applyNumberFormat="1" applyFont="1" applyFill="1" applyBorder="1" applyAlignment="1" applyProtection="1">
      <alignment horizontal="center" vertical="center"/>
    </xf>
    <xf numFmtId="0" fontId="92" fillId="3" borderId="45" xfId="0" applyFont="1" applyFill="1" applyBorder="1" applyAlignment="1" applyProtection="1">
      <alignment horizontal="center" vertical="center" wrapText="1"/>
    </xf>
    <xf numFmtId="0" fontId="92" fillId="3" borderId="37" xfId="0" applyFont="1" applyFill="1" applyBorder="1" applyAlignment="1" applyProtection="1">
      <alignment horizontal="center" vertical="center" wrapText="1"/>
    </xf>
    <xf numFmtId="0" fontId="93" fillId="3" borderId="57" xfId="0" applyFont="1" applyFill="1" applyBorder="1" applyAlignment="1" applyProtection="1">
      <alignment horizontal="center" vertical="center" wrapText="1"/>
    </xf>
    <xf numFmtId="0" fontId="100" fillId="77" borderId="52" xfId="0" applyFont="1" applyFill="1" applyBorder="1" applyAlignment="1" applyProtection="1">
      <alignment horizontal="right" textRotation="90"/>
    </xf>
    <xf numFmtId="0" fontId="100" fillId="77" borderId="46" xfId="0" applyFont="1" applyFill="1" applyBorder="1" applyAlignment="1" applyProtection="1">
      <alignment horizontal="right" textRotation="90"/>
    </xf>
    <xf numFmtId="0" fontId="103" fillId="0" borderId="86" xfId="0" applyFont="1" applyBorder="1" applyAlignment="1">
      <alignment horizontal="right" vertical="center"/>
    </xf>
    <xf numFmtId="0" fontId="103" fillId="0" borderId="87" xfId="0" applyFont="1" applyBorder="1" applyAlignment="1">
      <alignment horizontal="right" vertical="center"/>
    </xf>
    <xf numFmtId="4" fontId="124" fillId="77" borderId="38" xfId="0" applyNumberFormat="1" applyFont="1" applyFill="1" applyBorder="1" applyAlignment="1" applyProtection="1">
      <alignment horizontal="left" vertical="center"/>
    </xf>
    <xf numFmtId="4" fontId="124" fillId="77" borderId="65" xfId="0" applyNumberFormat="1" applyFont="1" applyFill="1" applyBorder="1" applyAlignment="1" applyProtection="1">
      <alignment horizontal="left" vertical="center"/>
    </xf>
    <xf numFmtId="4" fontId="124" fillId="77" borderId="42" xfId="0" applyNumberFormat="1" applyFont="1" applyFill="1" applyBorder="1" applyAlignment="1" applyProtection="1">
      <alignment horizontal="left" vertical="center"/>
    </xf>
    <xf numFmtId="0" fontId="108" fillId="76" borderId="115" xfId="0" applyFont="1" applyFill="1" applyBorder="1" applyAlignment="1" applyProtection="1">
      <alignment horizontal="right" vertical="center" wrapText="1"/>
    </xf>
    <xf numFmtId="0" fontId="108" fillId="76" borderId="116" xfId="0" applyFont="1" applyFill="1" applyBorder="1" applyAlignment="1" applyProtection="1">
      <alignment horizontal="right" vertical="center" wrapText="1"/>
    </xf>
    <xf numFmtId="0" fontId="0" fillId="72" borderId="50" xfId="0" applyFill="1" applyBorder="1" applyAlignment="1" applyProtection="1">
      <alignment horizontal="center"/>
    </xf>
    <xf numFmtId="4" fontId="135" fillId="0" borderId="38" xfId="0" applyNumberFormat="1" applyFont="1" applyFill="1" applyBorder="1" applyAlignment="1" applyProtection="1">
      <alignment horizontal="left" vertical="center" wrapText="1"/>
    </xf>
    <xf numFmtId="4" fontId="135" fillId="0" borderId="42" xfId="0" applyNumberFormat="1" applyFont="1" applyFill="1" applyBorder="1" applyAlignment="1" applyProtection="1">
      <alignment horizontal="left" vertical="center" wrapText="1"/>
    </xf>
    <xf numFmtId="0" fontId="120" fillId="0" borderId="66" xfId="0" applyFont="1" applyFill="1" applyBorder="1" applyAlignment="1" applyProtection="1">
      <alignment horizontal="justify" vertical="center" wrapText="1"/>
    </xf>
    <xf numFmtId="0" fontId="120" fillId="0" borderId="62" xfId="0" applyFont="1" applyFill="1" applyBorder="1" applyAlignment="1" applyProtection="1">
      <alignment horizontal="justify" vertical="center" wrapText="1"/>
    </xf>
    <xf numFmtId="0" fontId="96" fillId="70" borderId="45" xfId="0" applyFont="1" applyFill="1" applyBorder="1" applyAlignment="1" applyProtection="1">
      <alignment horizontal="center" vertical="center" wrapText="1"/>
    </xf>
    <xf numFmtId="0" fontId="96" fillId="70" borderId="37" xfId="0" applyFont="1" applyFill="1" applyBorder="1" applyAlignment="1" applyProtection="1">
      <alignment horizontal="center" vertical="center" wrapText="1"/>
    </xf>
    <xf numFmtId="0" fontId="120" fillId="0" borderId="106" xfId="0" applyFont="1" applyFill="1" applyBorder="1" applyAlignment="1" applyProtection="1">
      <alignment horizontal="center" vertical="center" wrapText="1"/>
    </xf>
    <xf numFmtId="0" fontId="120" fillId="0" borderId="107" xfId="0" applyFont="1" applyFill="1" applyBorder="1" applyAlignment="1" applyProtection="1">
      <alignment horizontal="center" vertical="center" wrapText="1"/>
    </xf>
    <xf numFmtId="0" fontId="135" fillId="79" borderId="36" xfId="0" applyFont="1" applyFill="1" applyBorder="1" applyAlignment="1" applyProtection="1">
      <alignment horizontal="justify" vertical="center" wrapText="1"/>
      <protection locked="0"/>
    </xf>
    <xf numFmtId="0" fontId="135" fillId="79" borderId="38" xfId="0" applyFont="1" applyFill="1" applyBorder="1" applyAlignment="1" applyProtection="1">
      <alignment horizontal="justify" vertical="center" wrapText="1"/>
      <protection locked="0"/>
    </xf>
    <xf numFmtId="0" fontId="135" fillId="79" borderId="42" xfId="0" applyFont="1" applyFill="1" applyBorder="1" applyAlignment="1" applyProtection="1">
      <alignment horizontal="justify" vertical="center" wrapText="1"/>
      <protection locked="0"/>
    </xf>
    <xf numFmtId="0" fontId="120" fillId="0" borderId="38" xfId="0" applyFont="1" applyFill="1" applyBorder="1" applyAlignment="1" applyProtection="1">
      <alignment horizontal="justify" vertical="center" wrapText="1"/>
    </xf>
    <xf numFmtId="0" fontId="120" fillId="0" borderId="42" xfId="0" applyFont="1" applyFill="1" applyBorder="1" applyAlignment="1" applyProtection="1">
      <alignment horizontal="justify" vertical="center" wrapText="1"/>
    </xf>
    <xf numFmtId="0" fontId="120" fillId="2" borderId="36" xfId="0" applyFont="1" applyFill="1" applyBorder="1" applyAlignment="1" applyProtection="1">
      <alignment horizontal="justify" vertical="center" wrapText="1"/>
    </xf>
    <xf numFmtId="0" fontId="131" fillId="0" borderId="36" xfId="0" applyFont="1" applyBorder="1" applyAlignment="1" applyProtection="1">
      <alignment horizontal="justify" vertical="center" wrapText="1"/>
    </xf>
    <xf numFmtId="0" fontId="131" fillId="0" borderId="113" xfId="7" applyFont="1" applyBorder="1" applyAlignment="1" applyProtection="1">
      <alignment horizontal="justify" vertical="center" wrapText="1"/>
    </xf>
    <xf numFmtId="0" fontId="131" fillId="0" borderId="114" xfId="7" applyFont="1" applyBorder="1" applyAlignment="1" applyProtection="1">
      <alignment horizontal="justify" vertical="center" wrapText="1"/>
    </xf>
    <xf numFmtId="0" fontId="131" fillId="0" borderId="113" xfId="7" applyFont="1" applyBorder="1" applyAlignment="1" applyProtection="1">
      <alignment horizontal="left" vertical="center" wrapText="1"/>
    </xf>
    <xf numFmtId="0" fontId="131" fillId="0" borderId="114" xfId="7" applyFont="1" applyBorder="1" applyAlignment="1" applyProtection="1">
      <alignment horizontal="left" vertical="center" wrapText="1"/>
    </xf>
    <xf numFmtId="0" fontId="120" fillId="79" borderId="36" xfId="0" applyFont="1" applyFill="1" applyBorder="1" applyAlignment="1" applyProtection="1">
      <alignment horizontal="justify" vertical="center" wrapText="1"/>
    </xf>
    <xf numFmtId="1" fontId="89" fillId="0" borderId="51" xfId="12" applyNumberFormat="1" applyFont="1" applyFill="1" applyBorder="1" applyAlignment="1" applyProtection="1">
      <alignment horizontal="center" vertical="center" wrapText="1"/>
    </xf>
    <xf numFmtId="1" fontId="89" fillId="0" borderId="66" xfId="12" applyNumberFormat="1" applyFont="1" applyFill="1" applyBorder="1" applyAlignment="1" applyProtection="1">
      <alignment horizontal="center" vertical="center" wrapText="1"/>
    </xf>
    <xf numFmtId="0" fontId="92" fillId="4" borderId="45" xfId="0" applyFont="1" applyFill="1" applyBorder="1" applyAlignment="1" applyProtection="1">
      <alignment horizontal="center" vertical="center" wrapText="1"/>
    </xf>
    <xf numFmtId="0" fontId="92" fillId="4" borderId="37" xfId="0" applyFont="1" applyFill="1" applyBorder="1" applyAlignment="1" applyProtection="1">
      <alignment horizontal="center" vertical="center" wrapText="1"/>
    </xf>
    <xf numFmtId="0" fontId="101" fillId="0" borderId="0" xfId="0" applyFont="1" applyAlignment="1" applyProtection="1">
      <alignment horizontal="center"/>
    </xf>
    <xf numFmtId="1" fontId="128" fillId="82" borderId="92" xfId="12" applyNumberFormat="1" applyFont="1" applyFill="1" applyBorder="1" applyAlignment="1" applyProtection="1">
      <alignment horizontal="left" vertical="center" wrapText="1"/>
    </xf>
    <xf numFmtId="1" fontId="128" fillId="82" borderId="93" xfId="12" applyNumberFormat="1" applyFont="1" applyFill="1" applyBorder="1" applyAlignment="1" applyProtection="1">
      <alignment horizontal="left" vertical="center" wrapText="1"/>
    </xf>
    <xf numFmtId="1" fontId="128" fillId="82" borderId="94" xfId="12" applyNumberFormat="1" applyFont="1" applyFill="1" applyBorder="1" applyAlignment="1" applyProtection="1">
      <alignment horizontal="left" vertical="center" wrapText="1"/>
    </xf>
    <xf numFmtId="1" fontId="128" fillId="82" borderId="95" xfId="12" applyNumberFormat="1" applyFont="1" applyFill="1" applyBorder="1" applyAlignment="1" applyProtection="1">
      <alignment horizontal="left" vertical="center" wrapText="1"/>
    </xf>
    <xf numFmtId="1" fontId="128" fillId="82" borderId="96" xfId="12" applyNumberFormat="1" applyFont="1" applyFill="1" applyBorder="1" applyAlignment="1" applyProtection="1">
      <alignment horizontal="left" vertical="center" wrapText="1"/>
    </xf>
    <xf numFmtId="1" fontId="128" fillId="82" borderId="97" xfId="12" applyNumberFormat="1" applyFont="1" applyFill="1" applyBorder="1" applyAlignment="1" applyProtection="1">
      <alignment horizontal="left" vertical="center" wrapText="1"/>
    </xf>
    <xf numFmtId="1" fontId="133" fillId="82" borderId="101" xfId="12" applyNumberFormat="1" applyFont="1" applyFill="1" applyBorder="1" applyAlignment="1" applyProtection="1">
      <alignment horizontal="center" vertical="top" wrapText="1"/>
    </xf>
    <xf numFmtId="1" fontId="133" fillId="82" borderId="83" xfId="12" applyNumberFormat="1" applyFont="1" applyFill="1" applyBorder="1" applyAlignment="1" applyProtection="1">
      <alignment horizontal="center" vertical="top" wrapText="1"/>
    </xf>
    <xf numFmtId="199" fontId="110" fillId="73" borderId="100" xfId="12" applyNumberFormat="1" applyFont="1" applyFill="1" applyBorder="1" applyAlignment="1" applyProtection="1">
      <alignment horizontal="center" vertical="center" wrapText="1"/>
      <protection locked="0"/>
    </xf>
    <xf numFmtId="199" fontId="110" fillId="73" borderId="78" xfId="12" applyNumberFormat="1" applyFont="1" applyFill="1" applyBorder="1" applyAlignment="1" applyProtection="1">
      <alignment horizontal="center" vertical="center" wrapText="1"/>
      <protection locked="0"/>
    </xf>
    <xf numFmtId="0" fontId="110" fillId="77" borderId="92" xfId="0" applyFont="1" applyFill="1" applyBorder="1" applyAlignment="1" applyProtection="1">
      <alignment horizontal="left" vertical="center"/>
    </xf>
    <xf numFmtId="0" fontId="110" fillId="77" borderId="93" xfId="0" applyFont="1" applyFill="1" applyBorder="1" applyAlignment="1" applyProtection="1">
      <alignment horizontal="left" vertical="center"/>
    </xf>
    <xf numFmtId="0" fontId="110" fillId="77" borderId="95" xfId="0" applyFont="1" applyFill="1" applyBorder="1" applyAlignment="1" applyProtection="1">
      <alignment horizontal="left" vertical="center"/>
    </xf>
    <xf numFmtId="0" fontId="110" fillId="77" borderId="96" xfId="0" applyFont="1" applyFill="1" applyBorder="1" applyAlignment="1" applyProtection="1">
      <alignment horizontal="left" vertical="center"/>
    </xf>
    <xf numFmtId="199" fontId="113" fillId="73" borderId="91" xfId="0" applyNumberFormat="1" applyFont="1" applyFill="1" applyBorder="1" applyAlignment="1" applyProtection="1">
      <alignment horizontal="center" vertical="center"/>
      <protection locked="0"/>
    </xf>
    <xf numFmtId="199" fontId="113" fillId="73" borderId="69" xfId="0" applyNumberFormat="1" applyFont="1" applyFill="1" applyBorder="1" applyAlignment="1" applyProtection="1">
      <alignment horizontal="center" vertical="center"/>
      <protection locked="0"/>
    </xf>
    <xf numFmtId="0" fontId="112" fillId="77" borderId="90" xfId="0" applyFont="1" applyFill="1" applyBorder="1" applyAlignment="1" applyProtection="1">
      <alignment horizontal="center" vertical="center" wrapText="1"/>
    </xf>
    <xf numFmtId="0" fontId="112" fillId="77" borderId="68" xfId="0" applyFont="1" applyFill="1" applyBorder="1" applyAlignment="1" applyProtection="1">
      <alignment horizontal="center" vertical="center" wrapText="1"/>
    </xf>
    <xf numFmtId="0" fontId="116" fillId="91" borderId="39" xfId="0" applyFont="1" applyFill="1" applyBorder="1" applyAlignment="1" applyProtection="1">
      <alignment horizontal="left" vertical="center" wrapText="1"/>
    </xf>
    <xf numFmtId="0" fontId="116" fillId="91" borderId="40" xfId="0" applyFont="1" applyFill="1" applyBorder="1" applyAlignment="1" applyProtection="1">
      <alignment horizontal="left" vertical="center" wrapText="1"/>
    </xf>
    <xf numFmtId="199" fontId="127" fillId="73" borderId="72" xfId="0" applyNumberFormat="1" applyFont="1" applyFill="1" applyBorder="1" applyAlignment="1" applyProtection="1">
      <alignment horizontal="center" vertical="center" wrapText="1"/>
      <protection locked="0"/>
    </xf>
    <xf numFmtId="199" fontId="127" fillId="73" borderId="73" xfId="0" applyNumberFormat="1" applyFont="1" applyFill="1" applyBorder="1" applyAlignment="1" applyProtection="1">
      <alignment horizontal="center" vertical="center" wrapText="1"/>
      <protection locked="0"/>
    </xf>
    <xf numFmtId="0" fontId="126" fillId="70" borderId="70" xfId="11" applyFont="1" applyFill="1" applyBorder="1" applyAlignment="1" applyProtection="1">
      <alignment horizontal="center" vertical="center" wrapText="1"/>
    </xf>
    <xf numFmtId="0" fontId="126" fillId="70" borderId="71" xfId="11" applyFont="1" applyFill="1" applyBorder="1" applyAlignment="1" applyProtection="1">
      <alignment horizontal="center" vertical="center" wrapText="1"/>
    </xf>
    <xf numFmtId="0" fontId="150" fillId="76" borderId="115" xfId="0" applyFont="1" applyFill="1" applyBorder="1" applyAlignment="1" applyProtection="1">
      <alignment horizontal="justify" vertical="center" wrapText="1"/>
    </xf>
    <xf numFmtId="0" fontId="150" fillId="76" borderId="116" xfId="0" applyFont="1" applyFill="1" applyBorder="1" applyAlignment="1" applyProtection="1">
      <alignment horizontal="justify" vertical="center" wrapText="1"/>
    </xf>
    <xf numFmtId="0" fontId="139" fillId="70" borderId="98" xfId="11" applyFont="1" applyFill="1" applyBorder="1" applyAlignment="1" applyProtection="1">
      <alignment horizontal="left" vertical="center"/>
    </xf>
    <xf numFmtId="0" fontId="139" fillId="70" borderId="99" xfId="11" applyFont="1" applyFill="1" applyBorder="1" applyAlignment="1" applyProtection="1">
      <alignment horizontal="left" vertical="center"/>
    </xf>
    <xf numFmtId="0" fontId="146" fillId="0" borderId="0" xfId="0" applyFont="1" applyBorder="1" applyAlignment="1" applyProtection="1">
      <alignment horizontal="left" vertical="center"/>
    </xf>
    <xf numFmtId="0" fontId="102" fillId="0" borderId="0" xfId="0" applyFont="1" applyBorder="1" applyAlignment="1" applyProtection="1">
      <alignment horizontal="center" vertical="center"/>
    </xf>
    <xf numFmtId="0" fontId="120" fillId="76" borderId="117" xfId="0" applyFont="1" applyFill="1" applyBorder="1" applyAlignment="1" applyProtection="1">
      <alignment horizontal="justify" vertical="center" wrapText="1"/>
    </xf>
    <xf numFmtId="0" fontId="120" fillId="76" borderId="118" xfId="0" applyFont="1" applyFill="1" applyBorder="1" applyAlignment="1" applyProtection="1">
      <alignment horizontal="justify" vertical="center" wrapText="1"/>
    </xf>
    <xf numFmtId="0" fontId="120" fillId="76" borderId="119" xfId="0" applyFont="1" applyFill="1" applyBorder="1" applyAlignment="1" applyProtection="1">
      <alignment horizontal="justify" vertical="center" wrapText="1"/>
    </xf>
    <xf numFmtId="0" fontId="120" fillId="76" borderId="120" xfId="0" applyFont="1" applyFill="1" applyBorder="1" applyAlignment="1" applyProtection="1">
      <alignment horizontal="justify" vertical="center" wrapText="1"/>
    </xf>
    <xf numFmtId="0" fontId="120" fillId="76" borderId="121" xfId="0" applyFont="1" applyFill="1" applyBorder="1" applyAlignment="1" applyProtection="1">
      <alignment horizontal="justify" vertical="center" wrapText="1"/>
    </xf>
    <xf numFmtId="0" fontId="120" fillId="76" borderId="122" xfId="0" applyFont="1" applyFill="1" applyBorder="1" applyAlignment="1" applyProtection="1">
      <alignment horizontal="justify" vertical="center" wrapText="1"/>
    </xf>
    <xf numFmtId="0" fontId="120" fillId="0" borderId="113" xfId="0" applyFont="1" applyBorder="1" applyAlignment="1" applyProtection="1">
      <alignment horizontal="justify" vertical="center" wrapText="1"/>
    </xf>
    <xf numFmtId="0" fontId="120" fillId="0" borderId="114" xfId="0" applyFont="1" applyBorder="1" applyAlignment="1" applyProtection="1">
      <alignment horizontal="justify" vertical="center" wrapText="1"/>
    </xf>
    <xf numFmtId="0" fontId="159" fillId="0" borderId="84" xfId="814" applyFont="1" applyFill="1" applyBorder="1" applyAlignment="1" applyProtection="1">
      <alignment horizontal="center" vertical="center" wrapText="1"/>
    </xf>
    <xf numFmtId="0" fontId="159" fillId="0" borderId="89" xfId="814" applyFont="1" applyFill="1" applyBorder="1" applyAlignment="1" applyProtection="1">
      <alignment horizontal="center" vertical="center" wrapText="1"/>
    </xf>
    <xf numFmtId="0" fontId="158" fillId="0" borderId="131" xfId="814" applyFont="1" applyFill="1" applyBorder="1" applyAlignment="1" applyProtection="1">
      <alignment horizontal="center" vertical="center" wrapText="1"/>
    </xf>
    <xf numFmtId="0" fontId="158" fillId="0" borderId="132" xfId="814" applyFont="1" applyFill="1" applyBorder="1" applyAlignment="1" applyProtection="1">
      <alignment horizontal="center" vertical="center" wrapText="1"/>
    </xf>
    <xf numFmtId="0" fontId="158" fillId="0" borderId="133" xfId="814" applyFont="1" applyFill="1" applyBorder="1" applyAlignment="1" applyProtection="1">
      <alignment horizontal="center" vertical="center" wrapText="1"/>
    </xf>
    <xf numFmtId="0" fontId="104" fillId="0" borderId="46" xfId="0" applyFont="1" applyBorder="1" applyAlignment="1" applyProtection="1">
      <alignment horizontal="left" vertical="center"/>
    </xf>
    <xf numFmtId="0" fontId="104" fillId="0" borderId="0" xfId="0" applyFont="1" applyBorder="1" applyAlignment="1" applyProtection="1">
      <alignment horizontal="left" vertical="center"/>
    </xf>
    <xf numFmtId="0" fontId="104" fillId="0" borderId="88" xfId="0" applyFont="1" applyBorder="1" applyAlignment="1" applyProtection="1">
      <alignment horizontal="left" vertical="center"/>
    </xf>
    <xf numFmtId="0" fontId="104" fillId="0" borderId="39" xfId="0" applyFont="1" applyBorder="1" applyAlignment="1" applyProtection="1">
      <alignment horizontal="left" vertical="center"/>
    </xf>
    <xf numFmtId="0" fontId="104" fillId="0" borderId="40" xfId="0" applyFont="1" applyBorder="1" applyAlignment="1" applyProtection="1">
      <alignment horizontal="left" vertical="center"/>
    </xf>
    <xf numFmtId="0" fontId="104" fillId="0" borderId="41" xfId="0" applyFont="1" applyBorder="1" applyAlignment="1" applyProtection="1">
      <alignment horizontal="left" vertical="center"/>
    </xf>
    <xf numFmtId="4" fontId="145" fillId="0" borderId="39" xfId="0" applyNumberFormat="1" applyFont="1" applyFill="1" applyBorder="1" applyAlignment="1" applyProtection="1">
      <alignment horizontal="center" vertical="center" wrapText="1"/>
    </xf>
    <xf numFmtId="4" fontId="145" fillId="0" borderId="63" xfId="0" applyNumberFormat="1" applyFont="1" applyFill="1" applyBorder="1" applyAlignment="1" applyProtection="1">
      <alignment horizontal="center" vertical="center" wrapText="1"/>
    </xf>
    <xf numFmtId="0" fontId="114" fillId="0" borderId="67" xfId="0" applyFont="1" applyBorder="1" applyAlignment="1" applyProtection="1">
      <alignment horizontal="right" wrapText="1"/>
    </xf>
    <xf numFmtId="0" fontId="114" fillId="0" borderId="48" xfId="0" applyFont="1" applyBorder="1" applyAlignment="1" applyProtection="1">
      <alignment horizontal="right" vertical="center" wrapText="1"/>
    </xf>
    <xf numFmtId="0" fontId="114" fillId="0" borderId="47" xfId="0" applyFont="1" applyBorder="1" applyAlignment="1" applyProtection="1">
      <alignment horizontal="right" vertical="center" wrapText="1"/>
    </xf>
    <xf numFmtId="0" fontId="114" fillId="0" borderId="49" xfId="0" applyFont="1" applyBorder="1" applyAlignment="1" applyProtection="1">
      <alignment horizontal="right" vertical="center" wrapText="1"/>
    </xf>
    <xf numFmtId="0" fontId="120" fillId="0" borderId="106" xfId="7" applyFont="1" applyFill="1" applyBorder="1" applyAlignment="1" applyProtection="1">
      <alignment horizontal="justify" vertical="center" wrapText="1"/>
    </xf>
    <xf numFmtId="0" fontId="120" fillId="0" borderId="107" xfId="7" applyFont="1" applyFill="1" applyBorder="1" applyAlignment="1" applyProtection="1">
      <alignment horizontal="justify" vertical="center" wrapText="1"/>
    </xf>
    <xf numFmtId="0" fontId="120" fillId="0" borderId="110" xfId="0" applyFont="1" applyFill="1" applyBorder="1" applyAlignment="1" applyProtection="1">
      <alignment horizontal="justify" vertical="center" wrapText="1"/>
    </xf>
    <xf numFmtId="0" fontId="120" fillId="0" borderId="111" xfId="0" applyFont="1" applyFill="1" applyBorder="1" applyAlignment="1" applyProtection="1">
      <alignment horizontal="justify" vertical="center" wrapText="1"/>
    </xf>
    <xf numFmtId="4" fontId="0" fillId="0" borderId="128" xfId="0" applyNumberFormat="1" applyFill="1" applyBorder="1" applyAlignment="1" applyProtection="1">
      <alignment horizontal="center"/>
    </xf>
    <xf numFmtId="0" fontId="0" fillId="0" borderId="129" xfId="0" applyFill="1" applyBorder="1" applyAlignment="1" applyProtection="1">
      <alignment horizontal="center"/>
    </xf>
    <xf numFmtId="0" fontId="106" fillId="0" borderId="103" xfId="0" applyFont="1" applyBorder="1" applyAlignment="1">
      <alignment horizontal="justify" vertical="center" wrapText="1"/>
    </xf>
    <xf numFmtId="0" fontId="108" fillId="76" borderId="123" xfId="0" applyFont="1" applyFill="1" applyBorder="1" applyAlignment="1" applyProtection="1">
      <alignment horizontal="right" vertical="center" wrapText="1"/>
    </xf>
    <xf numFmtId="0" fontId="150" fillId="76" borderId="123" xfId="0" applyFont="1" applyFill="1" applyBorder="1" applyAlignment="1" applyProtection="1">
      <alignment horizontal="justify" vertical="center" wrapText="1"/>
    </xf>
    <xf numFmtId="0" fontId="131" fillId="0" borderId="113" xfId="7" applyFont="1" applyFill="1" applyBorder="1" applyAlignment="1" applyProtection="1">
      <alignment horizontal="justify" vertical="center" wrapText="1"/>
    </xf>
    <xf numFmtId="0" fontId="131" fillId="0" borderId="114" xfId="7" applyFont="1" applyFill="1" applyBorder="1" applyAlignment="1" applyProtection="1">
      <alignment horizontal="justify" vertical="center" wrapText="1"/>
    </xf>
    <xf numFmtId="0" fontId="106" fillId="0" borderId="103" xfId="0" applyFont="1" applyFill="1" applyBorder="1" applyAlignment="1">
      <alignment horizontal="justify" vertical="center" wrapText="1"/>
    </xf>
    <xf numFmtId="0" fontId="131" fillId="79" borderId="38" xfId="0" applyFont="1" applyFill="1" applyBorder="1" applyAlignment="1" applyProtection="1">
      <alignment horizontal="justify" vertical="center" wrapText="1"/>
    </xf>
    <xf numFmtId="0" fontId="131" fillId="79" borderId="42" xfId="0" applyFont="1" applyFill="1" applyBorder="1" applyAlignment="1" applyProtection="1">
      <alignment horizontal="justify" vertical="center" wrapText="1"/>
    </xf>
    <xf numFmtId="1" fontId="128" fillId="89" borderId="98" xfId="12" applyNumberFormat="1" applyFont="1" applyFill="1" applyBorder="1" applyAlignment="1" applyProtection="1">
      <alignment horizontal="left" vertical="center" wrapText="1"/>
    </xf>
    <xf numFmtId="1" fontId="128" fillId="89" borderId="99" xfId="12" applyNumberFormat="1" applyFont="1" applyFill="1" applyBorder="1" applyAlignment="1" applyProtection="1">
      <alignment horizontal="left" vertical="center" wrapText="1"/>
    </xf>
    <xf numFmtId="1" fontId="128" fillId="89" borderId="102" xfId="12" applyNumberFormat="1" applyFont="1" applyFill="1" applyBorder="1" applyAlignment="1" applyProtection="1">
      <alignment horizontal="left" vertical="center" wrapText="1"/>
    </xf>
    <xf numFmtId="0" fontId="131" fillId="0" borderId="106" xfId="7" applyFont="1" applyFill="1" applyBorder="1" applyAlignment="1" applyProtection="1">
      <alignment horizontal="left" vertical="center" wrapText="1"/>
    </xf>
    <xf numFmtId="0" fontId="131" fillId="0" borderId="107" xfId="7" applyFont="1" applyFill="1" applyBorder="1" applyAlignment="1" applyProtection="1">
      <alignment horizontal="left" vertical="center" wrapText="1"/>
    </xf>
    <xf numFmtId="0" fontId="131" fillId="0" borderId="106" xfId="7" applyFont="1" applyFill="1" applyBorder="1" applyAlignment="1" applyProtection="1">
      <alignment horizontal="justify" vertical="center" wrapText="1"/>
    </xf>
    <xf numFmtId="0" fontId="131" fillId="0" borderId="107" xfId="7" applyFont="1" applyFill="1" applyBorder="1" applyAlignment="1" applyProtection="1">
      <alignment horizontal="justify" vertical="center" wrapText="1"/>
    </xf>
    <xf numFmtId="0" fontId="105" fillId="0" borderId="106" xfId="7" applyFont="1" applyBorder="1" applyAlignment="1" applyProtection="1">
      <alignment horizontal="center" vertical="center" wrapText="1"/>
    </xf>
    <xf numFmtId="0" fontId="105" fillId="0" borderId="107" xfId="7" applyFont="1" applyBorder="1" applyAlignment="1" applyProtection="1">
      <alignment horizontal="center" vertical="center" wrapText="1"/>
    </xf>
    <xf numFmtId="0" fontId="116" fillId="91" borderId="103" xfId="0" applyFont="1" applyFill="1" applyBorder="1" applyAlignment="1" applyProtection="1">
      <alignment horizontal="left" vertical="center" wrapText="1"/>
    </xf>
    <xf numFmtId="0" fontId="120" fillId="0" borderId="121" xfId="0" applyFont="1" applyBorder="1" applyAlignment="1" applyProtection="1">
      <alignment horizontal="left" vertical="center" wrapText="1"/>
    </xf>
    <xf numFmtId="0" fontId="120" fillId="0" borderId="122" xfId="0" applyFont="1" applyBorder="1" applyAlignment="1" applyProtection="1">
      <alignment horizontal="left" vertical="center" wrapText="1"/>
    </xf>
    <xf numFmtId="0" fontId="135" fillId="0" borderId="36" xfId="0" applyFont="1" applyFill="1" applyBorder="1" applyAlignment="1" applyProtection="1">
      <alignment horizontal="justify" vertical="center" wrapText="1"/>
    </xf>
    <xf numFmtId="0" fontId="106" fillId="0" borderId="109" xfId="0" applyFont="1" applyBorder="1" applyAlignment="1">
      <alignment horizontal="left" vertical="center" wrapText="1"/>
    </xf>
    <xf numFmtId="0" fontId="106" fillId="0" borderId="127" xfId="0" applyFont="1" applyBorder="1" applyAlignment="1">
      <alignment horizontal="left" vertical="center" wrapText="1"/>
    </xf>
    <xf numFmtId="0" fontId="118" fillId="0" borderId="109" xfId="0" applyFont="1" applyBorder="1" applyAlignment="1">
      <alignment horizontal="center" vertical="center"/>
    </xf>
    <xf numFmtId="0" fontId="118" fillId="0" borderId="127" xfId="0" applyFont="1" applyBorder="1" applyAlignment="1">
      <alignment horizontal="center" vertical="center"/>
    </xf>
    <xf numFmtId="4" fontId="135" fillId="75" borderId="66" xfId="0" applyNumberFormat="1" applyFont="1" applyFill="1" applyBorder="1" applyAlignment="1" applyProtection="1">
      <alignment horizontal="justify" vertical="center" wrapText="1"/>
    </xf>
    <xf numFmtId="4" fontId="135" fillId="75" borderId="62" xfId="0" applyNumberFormat="1" applyFont="1" applyFill="1" applyBorder="1" applyAlignment="1" applyProtection="1">
      <alignment horizontal="justify" vertical="center" wrapText="1"/>
    </xf>
    <xf numFmtId="4" fontId="135" fillId="75" borderId="46" xfId="0" applyNumberFormat="1" applyFont="1" applyFill="1" applyBorder="1" applyAlignment="1" applyProtection="1">
      <alignment horizontal="justify" vertical="center" wrapText="1"/>
    </xf>
    <xf numFmtId="4" fontId="135" fillId="75" borderId="64" xfId="0" applyNumberFormat="1" applyFont="1" applyFill="1" applyBorder="1" applyAlignment="1" applyProtection="1">
      <alignment horizontal="justify" vertical="center" wrapText="1"/>
    </xf>
    <xf numFmtId="4" fontId="135" fillId="75" borderId="39" xfId="0" applyNumberFormat="1" applyFont="1" applyFill="1" applyBorder="1" applyAlignment="1" applyProtection="1">
      <alignment horizontal="justify" vertical="center" wrapText="1"/>
    </xf>
    <xf numFmtId="4" fontId="135" fillId="75" borderId="63" xfId="0" applyNumberFormat="1" applyFont="1" applyFill="1" applyBorder="1" applyAlignment="1" applyProtection="1">
      <alignment horizontal="justify" vertical="center" wrapText="1"/>
    </xf>
    <xf numFmtId="0" fontId="131" fillId="2" borderId="38" xfId="0" applyFont="1" applyFill="1" applyBorder="1" applyAlignment="1" applyProtection="1">
      <alignment horizontal="center" vertical="center" wrapText="1"/>
    </xf>
    <xf numFmtId="0" fontId="131" fillId="2" borderId="42" xfId="0" applyFont="1" applyFill="1" applyBorder="1" applyAlignment="1" applyProtection="1">
      <alignment horizontal="center" vertical="center" wrapText="1"/>
    </xf>
    <xf numFmtId="0" fontId="122" fillId="79" borderId="38" xfId="12" applyFont="1" applyFill="1" applyBorder="1" applyAlignment="1">
      <alignment horizontal="center" vertical="center" wrapText="1"/>
    </xf>
    <xf numFmtId="0" fontId="122" fillId="79" borderId="42" xfId="12" applyFont="1" applyFill="1" applyBorder="1" applyAlignment="1">
      <alignment horizontal="center" vertical="center" wrapText="1"/>
    </xf>
    <xf numFmtId="0" fontId="163" fillId="79" borderId="38" xfId="12" applyFont="1" applyFill="1" applyBorder="1" applyAlignment="1">
      <alignment horizontal="left" vertical="center" wrapText="1"/>
    </xf>
    <xf numFmtId="0" fontId="163" fillId="79" borderId="42" xfId="12" applyFont="1" applyFill="1" applyBorder="1" applyAlignment="1">
      <alignment horizontal="left" vertical="center" wrapText="1"/>
    </xf>
    <xf numFmtId="0" fontId="106" fillId="0" borderId="106" xfId="0" applyFont="1" applyFill="1" applyBorder="1" applyAlignment="1">
      <alignment horizontal="justify" vertical="center" wrapText="1"/>
    </xf>
    <xf numFmtId="0" fontId="106" fillId="0" borderId="124" xfId="0" applyFont="1" applyFill="1" applyBorder="1" applyAlignment="1">
      <alignment horizontal="justify" vertical="center" wrapText="1"/>
    </xf>
    <xf numFmtId="0" fontId="106" fillId="0" borderId="107" xfId="0" applyFont="1" applyFill="1" applyBorder="1" applyAlignment="1">
      <alignment horizontal="justify" vertical="center" wrapText="1"/>
    </xf>
    <xf numFmtId="0" fontId="0" fillId="0" borderId="0" xfId="0" applyAlignment="1">
      <alignment horizontal="center"/>
    </xf>
    <xf numFmtId="0" fontId="97" fillId="0" borderId="0" xfId="0" applyFont="1" applyAlignment="1">
      <alignment wrapText="1"/>
    </xf>
    <xf numFmtId="0" fontId="0" fillId="0" borderId="0" xfId="0" applyAlignment="1">
      <alignment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EBF6F9"/>
      <color rgb="FFE4ECF4"/>
      <color rgb="FFD9BBDF"/>
      <color rgb="FF006600"/>
      <color rgb="FFB8CCE4"/>
      <color rgb="FF8C4799"/>
      <color rgb="FFB67CC2"/>
      <color rgb="FFEBFFEB"/>
      <color rgb="FFFFF2C9"/>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27314</xdr:colOff>
      <xdr:row>293</xdr:row>
      <xdr:rowOff>384056</xdr:rowOff>
    </xdr:from>
    <xdr:ext cx="2927468" cy="21570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Choice>
      <mc:Fallback xmlns="">
        <xdr:sp macro="" textlink="">
          <xdr:nvSpPr>
            <xdr:cNvPr id="2" name="TextBox 1"/>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V306"/>
  <sheetViews>
    <sheetView tabSelected="1" zoomScaleNormal="100" workbookViewId="0">
      <selection activeCell="A4" sqref="A4:C6"/>
    </sheetView>
  </sheetViews>
  <sheetFormatPr defaultColWidth="9.140625" defaultRowHeight="18.75"/>
  <cols>
    <col min="1" max="1" width="5" style="44" customWidth="1"/>
    <col min="2" max="2" width="8.140625" style="167" customWidth="1"/>
    <col min="3" max="3" width="51" style="187"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34" hidden="1" customWidth="1"/>
    <col min="12" max="12" width="17.42578125" style="34" hidden="1" customWidth="1"/>
    <col min="13" max="13" width="16.140625" style="34" hidden="1" customWidth="1"/>
    <col min="14" max="14" width="9.140625" style="43" hidden="1" customWidth="1"/>
    <col min="15" max="15" width="9.140625" style="5" hidden="1" customWidth="1"/>
    <col min="16" max="16" width="0.7109375" style="1" hidden="1" customWidth="1"/>
    <col min="17" max="17" width="16.42578125" style="1" hidden="1" customWidth="1"/>
    <col min="18" max="20" width="9.140625" style="1" customWidth="1"/>
    <col min="21" max="16384" width="9.140625" style="1"/>
  </cols>
  <sheetData>
    <row r="1" spans="1:18" ht="15.75">
      <c r="A1" s="631" t="s">
        <v>579</v>
      </c>
      <c r="B1" s="632"/>
      <c r="C1" s="632"/>
      <c r="D1" s="632"/>
      <c r="E1" s="632"/>
    </row>
    <row r="3" spans="1:18" ht="12.75" customHeight="1">
      <c r="A3" s="74" t="s">
        <v>118</v>
      </c>
      <c r="B3" s="528"/>
      <c r="C3" s="528"/>
      <c r="D3" s="528"/>
      <c r="E3" s="528"/>
      <c r="F3" s="528"/>
      <c r="G3" s="528"/>
      <c r="H3" s="528"/>
      <c r="I3" s="3"/>
      <c r="J3" s="2"/>
      <c r="K3" s="15"/>
      <c r="L3" s="15"/>
      <c r="M3" s="15"/>
      <c r="N3" s="16"/>
      <c r="O3" s="3"/>
      <c r="P3" s="2"/>
      <c r="Q3" s="2"/>
      <c r="R3" s="2"/>
    </row>
    <row r="4" spans="1:18" ht="12.75" customHeight="1">
      <c r="A4" s="557" t="s">
        <v>54</v>
      </c>
      <c r="B4" s="557"/>
      <c r="C4" s="557"/>
      <c r="D4" s="558"/>
      <c r="E4" s="580"/>
      <c r="F4" s="580"/>
      <c r="G4" s="580"/>
      <c r="H4" s="580"/>
      <c r="I4" s="3"/>
      <c r="J4" s="2"/>
      <c r="K4" s="15"/>
      <c r="L4" s="15"/>
      <c r="M4" s="15"/>
      <c r="N4" s="16"/>
      <c r="O4" s="3"/>
      <c r="P4" s="2"/>
      <c r="Q4" s="2"/>
      <c r="R4" s="2"/>
    </row>
    <row r="5" spans="1:18" ht="11.25" customHeight="1">
      <c r="A5" s="557"/>
      <c r="B5" s="557"/>
      <c r="C5" s="557"/>
      <c r="D5" s="558"/>
      <c r="E5" s="581"/>
      <c r="F5" s="582"/>
      <c r="G5" s="582"/>
      <c r="H5" s="583"/>
      <c r="I5" s="3"/>
      <c r="J5" s="2"/>
      <c r="K5" s="15"/>
      <c r="L5" s="15"/>
      <c r="M5" s="15"/>
      <c r="N5" s="16"/>
      <c r="O5" s="3"/>
      <c r="P5" s="2"/>
      <c r="Q5" s="2"/>
      <c r="R5" s="2"/>
    </row>
    <row r="6" spans="1:18" ht="7.5" customHeight="1" thickBot="1">
      <c r="A6" s="557"/>
      <c r="B6" s="557"/>
      <c r="C6" s="557"/>
      <c r="D6" s="558"/>
      <c r="E6" s="76"/>
      <c r="F6" s="496"/>
      <c r="G6" s="496"/>
      <c r="H6" s="497"/>
      <c r="I6" s="3"/>
      <c r="J6" s="2"/>
      <c r="K6" s="15"/>
      <c r="L6" s="15"/>
      <c r="M6" s="15"/>
      <c r="N6" s="16"/>
      <c r="O6" s="3"/>
      <c r="P6" s="2"/>
      <c r="Q6" s="2"/>
      <c r="R6" s="2"/>
    </row>
    <row r="7" spans="1:18" ht="36" customHeight="1" thickTop="1" thickBot="1">
      <c r="A7" s="567"/>
      <c r="B7" s="568"/>
      <c r="C7" s="569" t="s">
        <v>563</v>
      </c>
      <c r="D7" s="570"/>
      <c r="E7" s="570"/>
      <c r="F7" s="570"/>
      <c r="G7" s="570"/>
      <c r="H7" s="571"/>
      <c r="I7" s="75"/>
      <c r="J7" s="11"/>
      <c r="K7" s="15"/>
      <c r="L7" s="15"/>
      <c r="M7" s="15"/>
      <c r="N7" s="16"/>
      <c r="O7" s="3"/>
      <c r="P7" s="2"/>
      <c r="Q7" s="2"/>
      <c r="R7" s="2"/>
    </row>
    <row r="8" spans="1:18" ht="10.5" customHeight="1" thickTop="1">
      <c r="A8" s="572"/>
      <c r="B8" s="573"/>
      <c r="C8" s="573"/>
      <c r="D8" s="573"/>
      <c r="E8" s="573"/>
      <c r="F8" s="573"/>
      <c r="G8" s="573"/>
      <c r="H8" s="574"/>
      <c r="I8" s="476"/>
      <c r="J8" s="478"/>
      <c r="K8" s="15"/>
      <c r="L8" s="15"/>
      <c r="M8" s="15"/>
      <c r="N8" s="16"/>
      <c r="O8" s="3"/>
      <c r="P8" s="2"/>
      <c r="Q8" s="2"/>
      <c r="R8" s="2"/>
    </row>
    <row r="9" spans="1:18" ht="6" customHeight="1">
      <c r="A9" s="575"/>
      <c r="B9" s="576"/>
      <c r="C9" s="576"/>
      <c r="D9" s="576"/>
      <c r="E9" s="576"/>
      <c r="F9" s="576"/>
      <c r="G9" s="576"/>
      <c r="H9" s="577"/>
      <c r="I9" s="477"/>
      <c r="J9" s="479"/>
      <c r="K9" s="15"/>
      <c r="L9" s="15"/>
      <c r="M9" s="15"/>
      <c r="N9" s="16"/>
      <c r="O9" s="3"/>
      <c r="P9" s="2"/>
      <c r="Q9" s="2"/>
      <c r="R9" s="2"/>
    </row>
    <row r="10" spans="1:18" ht="27.6" customHeight="1">
      <c r="A10" s="468"/>
      <c r="B10" s="480" t="s">
        <v>193</v>
      </c>
      <c r="C10" s="482" t="s">
        <v>0</v>
      </c>
      <c r="D10" s="484" t="s">
        <v>1</v>
      </c>
      <c r="E10" s="486" t="s">
        <v>2</v>
      </c>
      <c r="F10" s="488" t="s">
        <v>3</v>
      </c>
      <c r="G10" s="488"/>
      <c r="H10" s="489"/>
      <c r="I10" s="477"/>
      <c r="J10" s="479"/>
      <c r="K10" s="15"/>
      <c r="L10" s="15"/>
      <c r="M10" s="15"/>
      <c r="N10" s="16"/>
      <c r="O10" s="3"/>
      <c r="P10" s="2"/>
      <c r="Q10" s="2"/>
      <c r="R10" s="2"/>
    </row>
    <row r="11" spans="1:18" ht="22.5" customHeight="1" thickBot="1">
      <c r="A11" s="469"/>
      <c r="B11" s="481"/>
      <c r="C11" s="483"/>
      <c r="D11" s="485"/>
      <c r="E11" s="487"/>
      <c r="F11" s="490" t="s">
        <v>28</v>
      </c>
      <c r="G11" s="490"/>
      <c r="H11" s="72" t="s">
        <v>88</v>
      </c>
      <c r="I11" s="477"/>
      <c r="J11" s="479"/>
      <c r="K11" s="15"/>
      <c r="L11" s="15"/>
      <c r="M11" s="15"/>
      <c r="N11" s="16"/>
      <c r="O11" s="3"/>
      <c r="P11" s="2"/>
      <c r="Q11" s="2"/>
      <c r="R11" s="2"/>
    </row>
    <row r="12" spans="1:18" ht="12.6" customHeight="1" thickTop="1">
      <c r="A12" s="539" t="s">
        <v>103</v>
      </c>
      <c r="B12" s="540"/>
      <c r="C12" s="540"/>
      <c r="D12" s="540"/>
      <c r="E12" s="540"/>
      <c r="F12" s="78"/>
      <c r="G12" s="545" t="s">
        <v>114</v>
      </c>
      <c r="H12" s="546"/>
      <c r="I12" s="491" t="s">
        <v>39</v>
      </c>
      <c r="J12" s="492"/>
      <c r="K12" s="15"/>
      <c r="L12" s="493" t="s">
        <v>40</v>
      </c>
      <c r="M12" s="493"/>
      <c r="N12" s="16"/>
      <c r="O12" s="3"/>
      <c r="P12" s="2"/>
      <c r="Q12" s="2"/>
      <c r="R12" s="2"/>
    </row>
    <row r="13" spans="1:18" ht="15.75" customHeight="1" thickBot="1">
      <c r="A13" s="541"/>
      <c r="B13" s="542"/>
      <c r="C13" s="542"/>
      <c r="D13" s="542"/>
      <c r="E13" s="542"/>
      <c r="F13" s="79"/>
      <c r="G13" s="543">
        <v>1</v>
      </c>
      <c r="H13" s="544"/>
      <c r="I13" s="437">
        <f>G13</f>
        <v>1</v>
      </c>
      <c r="J13" s="438"/>
      <c r="K13" s="15"/>
      <c r="L13" s="17"/>
      <c r="M13" s="17"/>
      <c r="N13" s="16"/>
      <c r="O13" s="3"/>
      <c r="P13" s="2"/>
      <c r="Q13" s="2"/>
      <c r="R13" s="2"/>
    </row>
    <row r="14" spans="1:18" ht="15.75" customHeight="1" thickTop="1">
      <c r="A14" s="146"/>
      <c r="B14" s="471" t="s">
        <v>158</v>
      </c>
      <c r="C14" s="471"/>
      <c r="D14" s="471"/>
      <c r="E14" s="471"/>
      <c r="F14" s="471"/>
      <c r="G14" s="147"/>
      <c r="H14" s="147"/>
      <c r="I14" s="148"/>
      <c r="J14" s="149"/>
      <c r="K14" s="15"/>
      <c r="L14" s="17"/>
      <c r="M14" s="17"/>
      <c r="N14" s="16"/>
      <c r="O14" s="3"/>
      <c r="P14" s="2"/>
      <c r="Q14" s="2"/>
      <c r="R14" s="2"/>
    </row>
    <row r="15" spans="1:18" ht="76.900000000000006" customHeight="1">
      <c r="A15" s="494"/>
      <c r="B15" s="316">
        <v>100</v>
      </c>
      <c r="C15" s="297" t="s">
        <v>300</v>
      </c>
      <c r="D15" s="298"/>
      <c r="E15" s="77" t="s">
        <v>441</v>
      </c>
      <c r="F15" s="299" t="s">
        <v>30</v>
      </c>
      <c r="G15" s="578" t="s">
        <v>29</v>
      </c>
      <c r="H15" s="579"/>
      <c r="I15" s="50"/>
      <c r="J15" s="51"/>
      <c r="K15" s="52"/>
      <c r="L15" s="52"/>
      <c r="M15" s="52"/>
      <c r="N15" s="53"/>
      <c r="O15" s="54"/>
      <c r="P15" s="55"/>
      <c r="Q15" s="55"/>
      <c r="R15" s="2"/>
    </row>
    <row r="16" spans="1:18" ht="99.6" customHeight="1">
      <c r="A16" s="494"/>
      <c r="B16" s="294" t="s">
        <v>59</v>
      </c>
      <c r="C16" s="151" t="s">
        <v>301</v>
      </c>
      <c r="D16" s="300" t="s">
        <v>4</v>
      </c>
      <c r="E16" s="151" t="s">
        <v>442</v>
      </c>
      <c r="F16" s="301">
        <f t="shared" ref="F16:F24" si="0">K16*$I$13</f>
        <v>5374</v>
      </c>
      <c r="G16" s="301">
        <f t="shared" ref="G16:H24" si="1">L16*$I$13</f>
        <v>3261.88</v>
      </c>
      <c r="H16" s="301">
        <f t="shared" si="1"/>
        <v>149.79</v>
      </c>
      <c r="I16" s="10"/>
      <c r="J16" s="11"/>
      <c r="K16" s="19">
        <v>5374</v>
      </c>
      <c r="L16" s="103">
        <v>3261.88</v>
      </c>
      <c r="M16" s="125">
        <v>149.79</v>
      </c>
      <c r="N16" s="16"/>
      <c r="O16" s="3"/>
      <c r="P16" s="2"/>
      <c r="Q16" s="2"/>
      <c r="R16" s="2"/>
    </row>
    <row r="17" spans="1:18" ht="26.45" customHeight="1">
      <c r="A17" s="494"/>
      <c r="B17" s="294" t="s">
        <v>525</v>
      </c>
      <c r="C17" s="350" t="s">
        <v>527</v>
      </c>
      <c r="D17" s="351" t="s">
        <v>4</v>
      </c>
      <c r="E17" s="352" t="s">
        <v>526</v>
      </c>
      <c r="F17" s="353">
        <f t="shared" ref="F17" si="2">K17*$I$13</f>
        <v>5121.92</v>
      </c>
      <c r="G17" s="353">
        <f t="shared" ref="G17" si="3">L17*$I$13</f>
        <v>3009.8</v>
      </c>
      <c r="H17" s="353">
        <f t="shared" ref="H17" si="4">M17*$I$13</f>
        <v>149.79</v>
      </c>
      <c r="I17" s="10"/>
      <c r="J17" s="11"/>
      <c r="K17" s="19">
        <f>K16-252.08</f>
        <v>5121.92</v>
      </c>
      <c r="L17" s="103">
        <f>L16-252.08</f>
        <v>3009.8</v>
      </c>
      <c r="M17" s="125">
        <v>149.79</v>
      </c>
      <c r="N17" s="16"/>
      <c r="O17" s="3"/>
      <c r="P17" s="2"/>
      <c r="Q17" s="2"/>
      <c r="R17" s="2"/>
    </row>
    <row r="18" spans="1:18" ht="99" customHeight="1">
      <c r="A18" s="494"/>
      <c r="B18" s="294" t="s">
        <v>60</v>
      </c>
      <c r="C18" s="151" t="s">
        <v>302</v>
      </c>
      <c r="D18" s="300" t="s">
        <v>4</v>
      </c>
      <c r="E18" s="151" t="s">
        <v>163</v>
      </c>
      <c r="F18" s="301">
        <f t="shared" si="0"/>
        <v>3950</v>
      </c>
      <c r="G18" s="301">
        <f t="shared" si="1"/>
        <v>2785.62</v>
      </c>
      <c r="H18" s="301">
        <f t="shared" si="1"/>
        <v>152.16999999999999</v>
      </c>
      <c r="I18" s="8"/>
      <c r="J18" s="11"/>
      <c r="K18" s="19">
        <v>3950</v>
      </c>
      <c r="L18" s="103">
        <v>2785.62</v>
      </c>
      <c r="M18" s="125">
        <v>152.16999999999999</v>
      </c>
      <c r="N18" s="16"/>
      <c r="O18" s="3"/>
      <c r="P18" s="2"/>
      <c r="Q18" s="2"/>
      <c r="R18" s="2"/>
    </row>
    <row r="19" spans="1:18" ht="25.9" customHeight="1">
      <c r="A19" s="494"/>
      <c r="B19" s="294" t="s">
        <v>528</v>
      </c>
      <c r="C19" s="350" t="s">
        <v>529</v>
      </c>
      <c r="D19" s="300" t="s">
        <v>4</v>
      </c>
      <c r="E19" s="352" t="s">
        <v>526</v>
      </c>
      <c r="F19" s="353">
        <f t="shared" ref="F19" si="5">K19*$I$13</f>
        <v>3697.92</v>
      </c>
      <c r="G19" s="353">
        <f t="shared" ref="G19" si="6">L19*$I$13</f>
        <v>2533.54</v>
      </c>
      <c r="H19" s="353">
        <f t="shared" ref="H19" si="7">M19*$I$13</f>
        <v>152.16999999999999</v>
      </c>
      <c r="I19" s="8"/>
      <c r="J19" s="11"/>
      <c r="K19" s="19">
        <f>K18-252.08</f>
        <v>3697.92</v>
      </c>
      <c r="L19" s="103">
        <f>L18-252.08</f>
        <v>2533.54</v>
      </c>
      <c r="M19" s="125">
        <v>152.16999999999999</v>
      </c>
      <c r="N19" s="16"/>
      <c r="O19" s="3"/>
      <c r="P19" s="2"/>
      <c r="Q19" s="2"/>
      <c r="R19" s="2"/>
    </row>
    <row r="20" spans="1:18" ht="100.15" customHeight="1">
      <c r="A20" s="494"/>
      <c r="B20" s="294" t="s">
        <v>61</v>
      </c>
      <c r="C20" s="151" t="s">
        <v>303</v>
      </c>
      <c r="D20" s="300" t="s">
        <v>4</v>
      </c>
      <c r="E20" s="151" t="s">
        <v>164</v>
      </c>
      <c r="F20" s="301">
        <f t="shared" si="0"/>
        <v>3454</v>
      </c>
      <c r="G20" s="301">
        <f t="shared" si="1"/>
        <v>2506.5300000000002</v>
      </c>
      <c r="H20" s="301">
        <f t="shared" si="1"/>
        <v>160.27000000000001</v>
      </c>
      <c r="I20" s="8"/>
      <c r="J20" s="11"/>
      <c r="K20" s="19">
        <v>3454</v>
      </c>
      <c r="L20" s="103">
        <v>2506.5300000000002</v>
      </c>
      <c r="M20" s="125">
        <v>160.27000000000001</v>
      </c>
      <c r="N20" s="16"/>
      <c r="O20" s="3"/>
      <c r="P20" s="2"/>
      <c r="Q20" s="2"/>
      <c r="R20" s="2"/>
    </row>
    <row r="21" spans="1:18" ht="36" customHeight="1">
      <c r="A21" s="494"/>
      <c r="B21" s="294" t="s">
        <v>530</v>
      </c>
      <c r="C21" s="350" t="s">
        <v>531</v>
      </c>
      <c r="D21" s="351" t="s">
        <v>4</v>
      </c>
      <c r="E21" s="352" t="s">
        <v>526</v>
      </c>
      <c r="F21" s="353">
        <f t="shared" ref="F21" si="8">K21*$I$13</f>
        <v>3201.92</v>
      </c>
      <c r="G21" s="353">
        <f t="shared" ref="G21" si="9">L21*$I$13</f>
        <v>2254.4500000000003</v>
      </c>
      <c r="H21" s="353">
        <f t="shared" ref="H21" si="10">M21*$I$13</f>
        <v>160.27000000000001</v>
      </c>
      <c r="I21" s="8"/>
      <c r="J21" s="11"/>
      <c r="K21" s="19">
        <f>K20-252.08</f>
        <v>3201.92</v>
      </c>
      <c r="L21" s="103">
        <f>L20-252.08</f>
        <v>2254.4500000000003</v>
      </c>
      <c r="M21" s="125">
        <v>160.27000000000001</v>
      </c>
      <c r="N21" s="16"/>
      <c r="O21" s="3"/>
      <c r="P21" s="2"/>
      <c r="Q21" s="2"/>
      <c r="R21" s="2"/>
    </row>
    <row r="22" spans="1:18" ht="95.45" customHeight="1">
      <c r="A22" s="494"/>
      <c r="B22" s="294" t="s">
        <v>62</v>
      </c>
      <c r="C22" s="151" t="s">
        <v>304</v>
      </c>
      <c r="D22" s="300" t="s">
        <v>4</v>
      </c>
      <c r="E22" s="151" t="s">
        <v>163</v>
      </c>
      <c r="F22" s="301">
        <f t="shared" si="0"/>
        <v>2752</v>
      </c>
      <c r="G22" s="301">
        <f t="shared" si="1"/>
        <v>2153.85</v>
      </c>
      <c r="H22" s="301">
        <f t="shared" si="1"/>
        <v>190.51</v>
      </c>
      <c r="I22" s="8"/>
      <c r="J22" s="11"/>
      <c r="K22" s="19">
        <v>2752</v>
      </c>
      <c r="L22" s="103">
        <v>2153.85</v>
      </c>
      <c r="M22" s="125">
        <v>190.51</v>
      </c>
      <c r="N22" s="16"/>
      <c r="O22" s="3"/>
      <c r="P22" s="2"/>
      <c r="Q22" s="2"/>
      <c r="R22" s="2"/>
    </row>
    <row r="23" spans="1:18" ht="28.9" customHeight="1">
      <c r="A23" s="494"/>
      <c r="B23" s="294" t="s">
        <v>532</v>
      </c>
      <c r="C23" s="350" t="s">
        <v>533</v>
      </c>
      <c r="D23" s="351" t="s">
        <v>4</v>
      </c>
      <c r="E23" s="352" t="s">
        <v>526</v>
      </c>
      <c r="F23" s="353">
        <f t="shared" ref="F23" si="11">K23*$I$13</f>
        <v>2499.92</v>
      </c>
      <c r="G23" s="353">
        <f t="shared" ref="G23" si="12">L23*$I$13</f>
        <v>1901.77</v>
      </c>
      <c r="H23" s="353">
        <f t="shared" ref="H23" si="13">M23*$I$13</f>
        <v>190.51</v>
      </c>
      <c r="I23" s="8"/>
      <c r="J23" s="11"/>
      <c r="K23" s="19">
        <f>K22-252.08</f>
        <v>2499.92</v>
      </c>
      <c r="L23" s="103">
        <f>L22-252.08</f>
        <v>1901.77</v>
      </c>
      <c r="M23" s="125">
        <v>190.51</v>
      </c>
      <c r="N23" s="16"/>
      <c r="O23" s="3"/>
      <c r="P23" s="2"/>
      <c r="Q23" s="2"/>
      <c r="R23" s="2"/>
    </row>
    <row r="24" spans="1:18" ht="112.5" customHeight="1">
      <c r="A24" s="494"/>
      <c r="B24" s="294" t="s">
        <v>63</v>
      </c>
      <c r="C24" s="151" t="s">
        <v>305</v>
      </c>
      <c r="D24" s="300" t="s">
        <v>4</v>
      </c>
      <c r="E24" s="152" t="s">
        <v>163</v>
      </c>
      <c r="F24" s="301">
        <f t="shared" si="0"/>
        <v>2509</v>
      </c>
      <c r="G24" s="301">
        <f t="shared" si="1"/>
        <v>1998.35</v>
      </c>
      <c r="H24" s="301">
        <f t="shared" si="1"/>
        <v>226.47</v>
      </c>
      <c r="I24" s="8"/>
      <c r="J24" s="11"/>
      <c r="K24" s="19">
        <v>2509</v>
      </c>
      <c r="L24" s="103">
        <v>1998.35</v>
      </c>
      <c r="M24" s="125">
        <v>226.47</v>
      </c>
      <c r="N24" s="16"/>
      <c r="O24" s="3"/>
      <c r="P24" s="2"/>
      <c r="Q24" s="2"/>
      <c r="R24" s="2"/>
    </row>
    <row r="25" spans="1:18" ht="30.6" customHeight="1">
      <c r="A25" s="494"/>
      <c r="B25" s="294" t="s">
        <v>534</v>
      </c>
      <c r="C25" s="350" t="s">
        <v>535</v>
      </c>
      <c r="D25" s="351" t="s">
        <v>4</v>
      </c>
      <c r="E25" s="354" t="s">
        <v>526</v>
      </c>
      <c r="F25" s="353">
        <f t="shared" ref="F25" si="14">K25*$I$13</f>
        <v>2256.92</v>
      </c>
      <c r="G25" s="353">
        <f t="shared" ref="G25" si="15">L25*$I$13</f>
        <v>1746.27</v>
      </c>
      <c r="H25" s="353">
        <f t="shared" ref="H25" si="16">M25*$I$13</f>
        <v>226.47</v>
      </c>
      <c r="I25" s="8"/>
      <c r="J25" s="11"/>
      <c r="K25" s="19">
        <f>K24-252.08</f>
        <v>2256.92</v>
      </c>
      <c r="L25" s="103">
        <f>L24-252.08</f>
        <v>1746.27</v>
      </c>
      <c r="M25" s="125">
        <v>226.47</v>
      </c>
      <c r="N25" s="16"/>
      <c r="O25" s="3"/>
      <c r="P25" s="2"/>
      <c r="Q25" s="2"/>
      <c r="R25" s="2"/>
    </row>
    <row r="26" spans="1:18" ht="103.5" customHeight="1">
      <c r="A26" s="494"/>
      <c r="B26" s="157">
        <v>101</v>
      </c>
      <c r="C26" s="236" t="s">
        <v>306</v>
      </c>
      <c r="D26" s="212"/>
      <c r="E26" s="193" t="s">
        <v>165</v>
      </c>
      <c r="F26" s="213"/>
      <c r="G26" s="213"/>
      <c r="H26" s="213"/>
      <c r="I26" s="8"/>
      <c r="J26" s="11"/>
      <c r="K26" s="20"/>
      <c r="L26" s="19"/>
      <c r="M26" s="21"/>
      <c r="N26" s="16"/>
      <c r="O26" s="3"/>
      <c r="P26" s="2"/>
      <c r="Q26" s="2"/>
      <c r="R26" s="2"/>
    </row>
    <row r="27" spans="1:18" ht="100.9" customHeight="1">
      <c r="A27" s="494"/>
      <c r="B27" s="294" t="s">
        <v>64</v>
      </c>
      <c r="C27" s="151" t="s">
        <v>307</v>
      </c>
      <c r="D27" s="300" t="s">
        <v>4</v>
      </c>
      <c r="E27" s="151" t="s">
        <v>164</v>
      </c>
      <c r="F27" s="301">
        <f>K27*$I$13</f>
        <v>6421</v>
      </c>
      <c r="G27" s="301">
        <f t="shared" ref="G27:H43" si="17">L27*$I$13</f>
        <v>5379</v>
      </c>
      <c r="H27" s="301">
        <f t="shared" si="17"/>
        <v>178</v>
      </c>
      <c r="I27" s="8"/>
      <c r="J27" s="11"/>
      <c r="K27" s="19">
        <v>6421</v>
      </c>
      <c r="L27" s="103">
        <v>5379</v>
      </c>
      <c r="M27" s="103">
        <v>178</v>
      </c>
      <c r="N27" s="16"/>
      <c r="O27" s="3"/>
      <c r="P27" s="2"/>
      <c r="Q27" s="2"/>
      <c r="R27" s="2"/>
    </row>
    <row r="28" spans="1:18" ht="27.6" customHeight="1">
      <c r="A28" s="494"/>
      <c r="B28" s="294" t="s">
        <v>536</v>
      </c>
      <c r="C28" s="350" t="s">
        <v>537</v>
      </c>
      <c r="D28" s="351" t="s">
        <v>4</v>
      </c>
      <c r="E28" s="352" t="s">
        <v>526</v>
      </c>
      <c r="F28" s="353">
        <f>K28*$I$13</f>
        <v>6168.92</v>
      </c>
      <c r="G28" s="353">
        <f t="shared" ref="G28" si="18">L28*$I$13</f>
        <v>5126.92</v>
      </c>
      <c r="H28" s="353">
        <f t="shared" ref="H28" si="19">M28*$I$13</f>
        <v>178</v>
      </c>
      <c r="I28" s="8"/>
      <c r="J28" s="11"/>
      <c r="K28" s="19">
        <f>K27-252.08</f>
        <v>6168.92</v>
      </c>
      <c r="L28" s="103">
        <f>L27-252.08</f>
        <v>5126.92</v>
      </c>
      <c r="M28" s="103">
        <v>178</v>
      </c>
      <c r="N28" s="16"/>
      <c r="O28" s="3"/>
      <c r="P28" s="2"/>
      <c r="Q28" s="2"/>
      <c r="R28" s="2"/>
    </row>
    <row r="29" spans="1:18" ht="103.15" customHeight="1">
      <c r="A29" s="494"/>
      <c r="B29" s="294" t="s">
        <v>65</v>
      </c>
      <c r="C29" s="151" t="s">
        <v>302</v>
      </c>
      <c r="D29" s="300" t="s">
        <v>4</v>
      </c>
      <c r="E29" s="151" t="s">
        <v>163</v>
      </c>
      <c r="F29" s="301">
        <f t="shared" ref="F29:F33" si="20">K29*$I$13</f>
        <v>5700</v>
      </c>
      <c r="G29" s="301">
        <f t="shared" si="17"/>
        <v>4794</v>
      </c>
      <c r="H29" s="301">
        <f t="shared" si="17"/>
        <v>183</v>
      </c>
      <c r="I29" s="8"/>
      <c r="J29" s="11"/>
      <c r="K29" s="19">
        <v>5700</v>
      </c>
      <c r="L29" s="103">
        <v>4794</v>
      </c>
      <c r="M29" s="103">
        <v>183</v>
      </c>
      <c r="N29" s="16"/>
      <c r="O29" s="3"/>
      <c r="P29" s="2"/>
      <c r="Q29" s="2"/>
      <c r="R29" s="2"/>
    </row>
    <row r="30" spans="1:18" ht="24" customHeight="1">
      <c r="A30" s="494"/>
      <c r="B30" s="294" t="s">
        <v>538</v>
      </c>
      <c r="C30" s="350" t="s">
        <v>529</v>
      </c>
      <c r="D30" s="351" t="s">
        <v>4</v>
      </c>
      <c r="E30" s="352" t="s">
        <v>526</v>
      </c>
      <c r="F30" s="353">
        <f t="shared" ref="F30" si="21">K30*$I$13</f>
        <v>5447.92</v>
      </c>
      <c r="G30" s="353">
        <f t="shared" ref="G30" si="22">L30*$I$13</f>
        <v>4541.92</v>
      </c>
      <c r="H30" s="353">
        <f t="shared" ref="H30" si="23">M30*$I$13</f>
        <v>183</v>
      </c>
      <c r="I30" s="8"/>
      <c r="J30" s="11"/>
      <c r="K30" s="103">
        <f>K29-252.08</f>
        <v>5447.92</v>
      </c>
      <c r="L30" s="103">
        <f>L29-252.08</f>
        <v>4541.92</v>
      </c>
      <c r="M30" s="103">
        <v>183</v>
      </c>
      <c r="N30" s="16"/>
      <c r="O30" s="3"/>
      <c r="P30" s="2"/>
      <c r="Q30" s="2"/>
      <c r="R30" s="2"/>
    </row>
    <row r="31" spans="1:18" ht="100.15" customHeight="1">
      <c r="A31" s="494"/>
      <c r="B31" s="294" t="s">
        <v>66</v>
      </c>
      <c r="C31" s="151" t="s">
        <v>303</v>
      </c>
      <c r="D31" s="300" t="s">
        <v>4</v>
      </c>
      <c r="E31" s="151" t="s">
        <v>166</v>
      </c>
      <c r="F31" s="301">
        <f t="shared" si="20"/>
        <v>4374</v>
      </c>
      <c r="G31" s="301">
        <f t="shared" si="17"/>
        <v>3627</v>
      </c>
      <c r="H31" s="301">
        <f t="shared" si="17"/>
        <v>165</v>
      </c>
      <c r="I31" s="8"/>
      <c r="J31" s="11"/>
      <c r="K31" s="19">
        <v>4374</v>
      </c>
      <c r="L31" s="103">
        <v>3627</v>
      </c>
      <c r="M31" s="103">
        <v>165</v>
      </c>
      <c r="N31" s="16"/>
      <c r="O31" s="3"/>
      <c r="P31" s="2"/>
      <c r="Q31" s="2"/>
      <c r="R31" s="2"/>
    </row>
    <row r="32" spans="1:18" ht="25.9" customHeight="1">
      <c r="A32" s="494"/>
      <c r="B32" s="294" t="s">
        <v>539</v>
      </c>
      <c r="C32" s="350" t="s">
        <v>531</v>
      </c>
      <c r="D32" s="351" t="s">
        <v>4</v>
      </c>
      <c r="E32" s="352" t="s">
        <v>526</v>
      </c>
      <c r="F32" s="353">
        <f t="shared" ref="F32" si="24">K32*$I$13</f>
        <v>4121.92</v>
      </c>
      <c r="G32" s="353">
        <f t="shared" ref="G32" si="25">L32*$I$13</f>
        <v>3374.92</v>
      </c>
      <c r="H32" s="353">
        <f t="shared" ref="H32" si="26">M32*$I$13</f>
        <v>165</v>
      </c>
      <c r="I32" s="8"/>
      <c r="J32" s="11"/>
      <c r="K32" s="103">
        <f>K31-252.08</f>
        <v>4121.92</v>
      </c>
      <c r="L32" s="103">
        <f>L31-252.08</f>
        <v>3374.92</v>
      </c>
      <c r="M32" s="103">
        <v>165</v>
      </c>
      <c r="N32" s="16"/>
      <c r="O32" s="3"/>
      <c r="P32" s="2"/>
      <c r="Q32" s="2"/>
      <c r="R32" s="2"/>
    </row>
    <row r="33" spans="1:18" ht="102" customHeight="1">
      <c r="A33" s="494"/>
      <c r="B33" s="294" t="s">
        <v>67</v>
      </c>
      <c r="C33" s="151" t="s">
        <v>308</v>
      </c>
      <c r="D33" s="300" t="s">
        <v>4</v>
      </c>
      <c r="E33" s="151" t="s">
        <v>164</v>
      </c>
      <c r="F33" s="301">
        <f t="shared" si="20"/>
        <v>3222</v>
      </c>
      <c r="G33" s="301">
        <f t="shared" si="17"/>
        <v>2599</v>
      </c>
      <c r="H33" s="301">
        <f t="shared" si="17"/>
        <v>153</v>
      </c>
      <c r="I33" s="8"/>
      <c r="J33" s="11"/>
      <c r="K33" s="19">
        <v>3222</v>
      </c>
      <c r="L33" s="103">
        <v>2599</v>
      </c>
      <c r="M33" s="103">
        <v>153</v>
      </c>
      <c r="N33" s="16"/>
      <c r="O33" s="3"/>
      <c r="P33" s="2"/>
      <c r="Q33" s="2"/>
      <c r="R33" s="2"/>
    </row>
    <row r="34" spans="1:18" ht="28.9" customHeight="1">
      <c r="A34" s="494"/>
      <c r="B34" s="294" t="s">
        <v>540</v>
      </c>
      <c r="C34" s="350" t="s">
        <v>541</v>
      </c>
      <c r="D34" s="351" t="s">
        <v>4</v>
      </c>
      <c r="E34" s="352" t="s">
        <v>526</v>
      </c>
      <c r="F34" s="353">
        <f t="shared" ref="F34" si="27">K34*$I$13</f>
        <v>2969.92</v>
      </c>
      <c r="G34" s="353">
        <f t="shared" ref="G34" si="28">L34*$I$13</f>
        <v>2346.92</v>
      </c>
      <c r="H34" s="353">
        <f t="shared" ref="H34" si="29">M34*$I$13</f>
        <v>153</v>
      </c>
      <c r="I34" s="8"/>
      <c r="J34" s="11"/>
      <c r="K34" s="103">
        <f>K33-252.08</f>
        <v>2969.92</v>
      </c>
      <c r="L34" s="103">
        <f>L33-252.08</f>
        <v>2346.92</v>
      </c>
      <c r="M34" s="103">
        <v>153</v>
      </c>
      <c r="N34" s="16"/>
      <c r="O34" s="3"/>
      <c r="P34" s="2"/>
      <c r="Q34" s="2"/>
      <c r="R34" s="2"/>
    </row>
    <row r="35" spans="1:18" ht="97.9" customHeight="1">
      <c r="A35" s="494"/>
      <c r="B35" s="294" t="s">
        <v>68</v>
      </c>
      <c r="C35" s="151" t="s">
        <v>309</v>
      </c>
      <c r="D35" s="300" t="s">
        <v>4</v>
      </c>
      <c r="E35" s="151" t="s">
        <v>164</v>
      </c>
      <c r="F35" s="301">
        <f>K35*$I$13</f>
        <v>2397</v>
      </c>
      <c r="G35" s="301">
        <f t="shared" si="17"/>
        <v>1882</v>
      </c>
      <c r="H35" s="301">
        <f t="shared" si="17"/>
        <v>146</v>
      </c>
      <c r="I35" s="8"/>
      <c r="J35" s="11"/>
      <c r="K35" s="19">
        <v>2397</v>
      </c>
      <c r="L35" s="103">
        <v>1882</v>
      </c>
      <c r="M35" s="103">
        <v>146</v>
      </c>
      <c r="N35" s="16"/>
      <c r="O35" s="3"/>
      <c r="P35" s="2"/>
      <c r="Q35" s="2"/>
      <c r="R35" s="2"/>
    </row>
    <row r="36" spans="1:18" ht="22.9" customHeight="1">
      <c r="A36" s="494"/>
      <c r="B36" s="294" t="s">
        <v>542</v>
      </c>
      <c r="C36" s="350" t="s">
        <v>543</v>
      </c>
      <c r="D36" s="351" t="s">
        <v>4</v>
      </c>
      <c r="E36" s="352" t="s">
        <v>526</v>
      </c>
      <c r="F36" s="353">
        <f>K36*$I$13</f>
        <v>2144.92</v>
      </c>
      <c r="G36" s="353">
        <f t="shared" ref="G36" si="30">L36*$I$13</f>
        <v>1629.92</v>
      </c>
      <c r="H36" s="353">
        <f t="shared" ref="H36" si="31">M36*$I$13</f>
        <v>146</v>
      </c>
      <c r="I36" s="8"/>
      <c r="J36" s="11"/>
      <c r="K36" s="103">
        <f>K35-252.08</f>
        <v>2144.92</v>
      </c>
      <c r="L36" s="103">
        <f>L35-252.08</f>
        <v>1629.92</v>
      </c>
      <c r="M36" s="103">
        <v>146</v>
      </c>
      <c r="N36" s="16"/>
      <c r="O36" s="3"/>
      <c r="P36" s="2"/>
      <c r="Q36" s="2"/>
      <c r="R36" s="2"/>
    </row>
    <row r="37" spans="1:18" ht="25.9" customHeight="1">
      <c r="A37" s="494"/>
      <c r="B37" s="498" t="s">
        <v>170</v>
      </c>
      <c r="C37" s="499"/>
      <c r="D37" s="499"/>
      <c r="E37" s="499"/>
      <c r="F37" s="500"/>
      <c r="G37" s="56"/>
      <c r="H37" s="56"/>
      <c r="I37" s="8"/>
      <c r="J37" s="11"/>
      <c r="K37" s="19"/>
      <c r="L37" s="103"/>
      <c r="M37" s="103"/>
      <c r="N37" s="16"/>
      <c r="O37" s="3"/>
      <c r="P37" s="2"/>
      <c r="Q37" s="2"/>
      <c r="R37" s="2"/>
    </row>
    <row r="38" spans="1:18" ht="36">
      <c r="A38" s="494"/>
      <c r="B38" s="318">
        <v>102</v>
      </c>
      <c r="C38" s="296" t="s">
        <v>52</v>
      </c>
      <c r="D38" s="302"/>
      <c r="E38" s="504" t="s">
        <v>330</v>
      </c>
      <c r="F38" s="505"/>
      <c r="G38" s="213"/>
      <c r="H38" s="213"/>
      <c r="I38" s="8"/>
      <c r="J38" s="11"/>
      <c r="K38" s="19"/>
      <c r="L38" s="19"/>
      <c r="M38" s="19"/>
      <c r="N38" s="16"/>
      <c r="O38" s="3"/>
      <c r="P38" s="2"/>
      <c r="Q38" s="2"/>
      <c r="R38" s="2"/>
    </row>
    <row r="39" spans="1:18" ht="28.9" customHeight="1">
      <c r="A39" s="494"/>
      <c r="B39" s="294" t="s">
        <v>69</v>
      </c>
      <c r="C39" s="151" t="s">
        <v>516</v>
      </c>
      <c r="D39" s="300" t="s">
        <v>18</v>
      </c>
      <c r="E39" s="615" t="s">
        <v>562</v>
      </c>
      <c r="F39" s="616"/>
      <c r="G39" s="301">
        <f t="shared" si="17"/>
        <v>137</v>
      </c>
      <c r="H39" s="301">
        <f t="shared" si="17"/>
        <v>15.07</v>
      </c>
      <c r="I39" s="8"/>
      <c r="J39" s="11"/>
      <c r="K39" s="19"/>
      <c r="L39" s="19">
        <v>137</v>
      </c>
      <c r="M39" s="19">
        <v>15.07</v>
      </c>
      <c r="N39" s="16"/>
      <c r="O39" s="3"/>
      <c r="P39" s="2"/>
      <c r="Q39" s="2"/>
      <c r="R39" s="2"/>
    </row>
    <row r="40" spans="1:18" ht="30" customHeight="1">
      <c r="A40" s="494"/>
      <c r="B40" s="294" t="s">
        <v>70</v>
      </c>
      <c r="C40" s="151" t="s">
        <v>517</v>
      </c>
      <c r="D40" s="300" t="s">
        <v>18</v>
      </c>
      <c r="E40" s="617"/>
      <c r="F40" s="618"/>
      <c r="G40" s="301">
        <f t="shared" si="17"/>
        <v>200</v>
      </c>
      <c r="H40" s="301">
        <f t="shared" si="17"/>
        <v>22</v>
      </c>
      <c r="I40" s="8"/>
      <c r="J40" s="11"/>
      <c r="K40" s="19"/>
      <c r="L40" s="19">
        <v>200</v>
      </c>
      <c r="M40" s="19">
        <v>22</v>
      </c>
      <c r="N40" s="16"/>
      <c r="O40" s="3"/>
      <c r="P40" s="2"/>
      <c r="Q40" s="2"/>
      <c r="R40" s="2"/>
    </row>
    <row r="41" spans="1:18" ht="33" customHeight="1">
      <c r="A41" s="494"/>
      <c r="B41" s="294" t="s">
        <v>71</v>
      </c>
      <c r="C41" s="151" t="s">
        <v>310</v>
      </c>
      <c r="D41" s="300" t="s">
        <v>18</v>
      </c>
      <c r="E41" s="617"/>
      <c r="F41" s="618"/>
      <c r="G41" s="301">
        <f t="shared" si="17"/>
        <v>303</v>
      </c>
      <c r="H41" s="301">
        <f t="shared" si="17"/>
        <v>33.33</v>
      </c>
      <c r="I41" s="8"/>
      <c r="J41" s="12"/>
      <c r="K41" s="19"/>
      <c r="L41" s="19">
        <v>303</v>
      </c>
      <c r="M41" s="19">
        <v>33.33</v>
      </c>
      <c r="N41" s="22"/>
      <c r="O41" s="3"/>
      <c r="P41" s="2"/>
      <c r="Q41" s="2"/>
      <c r="R41" s="2"/>
    </row>
    <row r="42" spans="1:18" ht="33" customHeight="1">
      <c r="A42" s="494"/>
      <c r="B42" s="348" t="s">
        <v>515</v>
      </c>
      <c r="C42" s="151" t="s">
        <v>518</v>
      </c>
      <c r="D42" s="300" t="s">
        <v>18</v>
      </c>
      <c r="E42" s="619"/>
      <c r="F42" s="620"/>
      <c r="G42" s="301">
        <f t="shared" ref="G42" si="32">L42*$I$13</f>
        <v>413.9</v>
      </c>
      <c r="H42" s="301">
        <f t="shared" ref="H42" si="33">M42*$I$13</f>
        <v>45.53</v>
      </c>
      <c r="I42" s="112"/>
      <c r="J42" s="123"/>
      <c r="K42" s="115"/>
      <c r="L42" s="115">
        <v>413.9</v>
      </c>
      <c r="M42" s="115">
        <v>45.53</v>
      </c>
      <c r="N42" s="143"/>
      <c r="O42" s="3"/>
      <c r="P42" s="2"/>
      <c r="Q42" s="2"/>
      <c r="R42" s="2"/>
    </row>
    <row r="43" spans="1:18" ht="257.45" customHeight="1">
      <c r="A43" s="494"/>
      <c r="B43" s="317">
        <v>103</v>
      </c>
      <c r="C43" s="303" t="s">
        <v>327</v>
      </c>
      <c r="D43" s="304" t="s">
        <v>6</v>
      </c>
      <c r="E43" s="506" t="s">
        <v>167</v>
      </c>
      <c r="F43" s="507"/>
      <c r="G43" s="305">
        <f t="shared" si="17"/>
        <v>264000</v>
      </c>
      <c r="H43" s="305">
        <f t="shared" si="17"/>
        <v>29040</v>
      </c>
      <c r="I43" s="112"/>
      <c r="J43" s="123"/>
      <c r="K43" s="142"/>
      <c r="L43" s="114">
        <v>264000</v>
      </c>
      <c r="M43" s="114">
        <v>29040</v>
      </c>
      <c r="N43" s="143"/>
      <c r="O43" s="339"/>
      <c r="P43" s="2"/>
      <c r="Q43" s="2"/>
      <c r="R43" s="2"/>
    </row>
    <row r="44" spans="1:18" ht="25.9" customHeight="1">
      <c r="A44" s="495"/>
      <c r="B44" s="472" t="s">
        <v>159</v>
      </c>
      <c r="C44" s="473"/>
      <c r="D44" s="473"/>
      <c r="E44" s="473"/>
      <c r="F44" s="474"/>
      <c r="G44" s="153"/>
      <c r="H44" s="153"/>
      <c r="I44" s="139"/>
      <c r="J44" s="139"/>
      <c r="K44" s="168"/>
      <c r="L44" s="169"/>
      <c r="M44" s="169"/>
      <c r="N44" s="139"/>
      <c r="O44" s="338"/>
      <c r="P44" s="2"/>
      <c r="Q44" s="2"/>
      <c r="R44" s="2"/>
    </row>
    <row r="45" spans="1:18" ht="93.6" customHeight="1">
      <c r="A45" s="495"/>
      <c r="B45" s="314">
        <v>104</v>
      </c>
      <c r="C45" s="306" t="s">
        <v>311</v>
      </c>
      <c r="D45" s="307" t="s">
        <v>4</v>
      </c>
      <c r="E45" s="156" t="s">
        <v>299</v>
      </c>
      <c r="F45" s="170" t="s">
        <v>160</v>
      </c>
      <c r="G45" s="475" t="s">
        <v>29</v>
      </c>
      <c r="H45" s="475"/>
      <c r="I45" s="96"/>
      <c r="J45" s="96"/>
      <c r="K45" s="144"/>
      <c r="L45" s="145"/>
      <c r="M45" s="145"/>
      <c r="N45" s="96"/>
      <c r="O45" s="338"/>
      <c r="P45" s="2"/>
      <c r="Q45" s="2"/>
      <c r="R45" s="2"/>
    </row>
    <row r="46" spans="1:18" ht="101.45" customHeight="1">
      <c r="A46" s="495"/>
      <c r="B46" s="295" t="s">
        <v>171</v>
      </c>
      <c r="C46" s="308" t="s">
        <v>312</v>
      </c>
      <c r="D46" s="309" t="s">
        <v>4</v>
      </c>
      <c r="E46" s="171" t="s">
        <v>168</v>
      </c>
      <c r="F46" s="355">
        <f>K46*$I$13</f>
        <v>6143.41</v>
      </c>
      <c r="G46" s="310">
        <f t="shared" ref="G46:G54" si="34">L46*$I$13</f>
        <v>6902.41</v>
      </c>
      <c r="H46" s="310">
        <f t="shared" ref="H46:H54" si="35">M46*$I$13</f>
        <v>203</v>
      </c>
      <c r="I46" s="96"/>
      <c r="J46" s="96"/>
      <c r="K46" s="144">
        <v>6143.41</v>
      </c>
      <c r="L46" s="145">
        <v>6902.41</v>
      </c>
      <c r="M46" s="145">
        <v>203</v>
      </c>
      <c r="N46" s="96"/>
      <c r="O46" s="338"/>
      <c r="P46" s="2"/>
      <c r="Q46" s="2"/>
      <c r="R46" s="2"/>
    </row>
    <row r="47" spans="1:18" ht="26.45" customHeight="1">
      <c r="A47" s="495"/>
      <c r="B47" s="295" t="s">
        <v>544</v>
      </c>
      <c r="C47" s="356" t="s">
        <v>545</v>
      </c>
      <c r="D47" s="357" t="s">
        <v>4</v>
      </c>
      <c r="E47" s="358" t="s">
        <v>526</v>
      </c>
      <c r="F47" s="359">
        <f>K47*$I$13</f>
        <v>5891.33</v>
      </c>
      <c r="G47" s="360">
        <f t="shared" ref="G47" si="36">L47*$I$13</f>
        <v>6650.33</v>
      </c>
      <c r="H47" s="360">
        <f t="shared" ref="H47" si="37">M47*$I$13</f>
        <v>203</v>
      </c>
      <c r="I47" s="96"/>
      <c r="J47" s="96"/>
      <c r="K47" s="145">
        <f>K46-252.08</f>
        <v>5891.33</v>
      </c>
      <c r="L47" s="145">
        <f>L46-252.08</f>
        <v>6650.33</v>
      </c>
      <c r="M47" s="145">
        <v>203</v>
      </c>
      <c r="N47" s="96"/>
      <c r="O47" s="338"/>
      <c r="P47" s="2"/>
      <c r="Q47" s="2"/>
      <c r="R47" s="2"/>
    </row>
    <row r="48" spans="1:18" ht="99" customHeight="1">
      <c r="A48" s="495"/>
      <c r="B48" s="295" t="s">
        <v>172</v>
      </c>
      <c r="C48" s="311" t="s">
        <v>313</v>
      </c>
      <c r="D48" s="309" t="s">
        <v>4</v>
      </c>
      <c r="E48" s="171" t="s">
        <v>168</v>
      </c>
      <c r="F48" s="355">
        <f t="shared" ref="F48:F54" si="38">K48*$I$13</f>
        <v>4174.2</v>
      </c>
      <c r="G48" s="310">
        <f t="shared" si="34"/>
        <v>4743.2</v>
      </c>
      <c r="H48" s="310">
        <f t="shared" si="35"/>
        <v>208</v>
      </c>
      <c r="I48" s="96"/>
      <c r="J48" s="96"/>
      <c r="K48" s="144">
        <v>4174.2</v>
      </c>
      <c r="L48" s="145">
        <v>4743.2</v>
      </c>
      <c r="M48" s="145">
        <v>208</v>
      </c>
      <c r="N48" s="96"/>
      <c r="O48" s="338"/>
      <c r="P48" s="2"/>
      <c r="Q48" s="2"/>
      <c r="R48" s="2"/>
    </row>
    <row r="49" spans="1:18" ht="29.45" customHeight="1">
      <c r="A49" s="495"/>
      <c r="B49" s="295" t="s">
        <v>546</v>
      </c>
      <c r="C49" s="361" t="s">
        <v>547</v>
      </c>
      <c r="D49" s="357" t="s">
        <v>4</v>
      </c>
      <c r="E49" s="358" t="s">
        <v>526</v>
      </c>
      <c r="F49" s="359">
        <f t="shared" ref="F49" si="39">K49*$I$13</f>
        <v>3922.12</v>
      </c>
      <c r="G49" s="360">
        <f t="shared" ref="G49" si="40">L49*$I$13</f>
        <v>4491.12</v>
      </c>
      <c r="H49" s="360">
        <f t="shared" ref="H49" si="41">M49*$I$13</f>
        <v>208</v>
      </c>
      <c r="I49" s="96"/>
      <c r="J49" s="96"/>
      <c r="K49" s="144">
        <f>K48-252.08</f>
        <v>3922.12</v>
      </c>
      <c r="L49" s="145">
        <f>L48-252.08</f>
        <v>4491.12</v>
      </c>
      <c r="M49" s="145">
        <v>208</v>
      </c>
      <c r="N49" s="96"/>
      <c r="O49" s="338"/>
      <c r="P49" s="2"/>
      <c r="Q49" s="2"/>
      <c r="R49" s="2"/>
    </row>
    <row r="50" spans="1:18" ht="105.6" customHeight="1">
      <c r="A50" s="495"/>
      <c r="B50" s="295" t="s">
        <v>173</v>
      </c>
      <c r="C50" s="311" t="s">
        <v>314</v>
      </c>
      <c r="D50" s="309" t="s">
        <v>4</v>
      </c>
      <c r="E50" s="171" t="s">
        <v>168</v>
      </c>
      <c r="F50" s="355">
        <f t="shared" si="38"/>
        <v>3727.02</v>
      </c>
      <c r="G50" s="310">
        <f t="shared" si="34"/>
        <v>4202.0200000000004</v>
      </c>
      <c r="H50" s="310">
        <f t="shared" si="35"/>
        <v>162</v>
      </c>
      <c r="I50" s="96"/>
      <c r="J50" s="96"/>
      <c r="K50" s="144">
        <v>3727.02</v>
      </c>
      <c r="L50" s="145">
        <v>4202.0200000000004</v>
      </c>
      <c r="M50" s="145">
        <v>162</v>
      </c>
      <c r="N50" s="96"/>
      <c r="O50" s="338"/>
      <c r="P50" s="2"/>
      <c r="Q50" s="2"/>
      <c r="R50" s="2"/>
    </row>
    <row r="51" spans="1:18" ht="43.15" customHeight="1">
      <c r="A51" s="495"/>
      <c r="B51" s="295" t="s">
        <v>548</v>
      </c>
      <c r="C51" s="361" t="s">
        <v>549</v>
      </c>
      <c r="D51" s="357" t="s">
        <v>4</v>
      </c>
      <c r="E51" s="358" t="s">
        <v>526</v>
      </c>
      <c r="F51" s="359">
        <f t="shared" ref="F51" si="42">K51*$I$13</f>
        <v>3474.94</v>
      </c>
      <c r="G51" s="360">
        <f t="shared" ref="G51" si="43">L51*$I$13</f>
        <v>3949.9400000000005</v>
      </c>
      <c r="H51" s="360">
        <f t="shared" ref="H51" si="44">M51*$I$13</f>
        <v>162</v>
      </c>
      <c r="I51" s="96"/>
      <c r="J51" s="96"/>
      <c r="K51" s="144">
        <f>K50-252.08</f>
        <v>3474.94</v>
      </c>
      <c r="L51" s="145">
        <f>L50-252.08</f>
        <v>3949.9400000000005</v>
      </c>
      <c r="M51" s="145">
        <v>162</v>
      </c>
      <c r="N51" s="96"/>
      <c r="O51" s="338"/>
      <c r="P51" s="2"/>
      <c r="Q51" s="2"/>
      <c r="R51" s="2"/>
    </row>
    <row r="52" spans="1:18" ht="102" customHeight="1">
      <c r="A52" s="495"/>
      <c r="B52" s="295" t="s">
        <v>174</v>
      </c>
      <c r="C52" s="311" t="s">
        <v>315</v>
      </c>
      <c r="D52" s="309" t="s">
        <v>4</v>
      </c>
      <c r="E52" s="171" t="s">
        <v>168</v>
      </c>
      <c r="F52" s="355">
        <f t="shared" si="38"/>
        <v>3335.96</v>
      </c>
      <c r="G52" s="310">
        <f t="shared" si="34"/>
        <v>3650.96</v>
      </c>
      <c r="H52" s="310">
        <f t="shared" si="35"/>
        <v>150</v>
      </c>
      <c r="I52" s="96"/>
      <c r="J52" s="96"/>
      <c r="K52" s="144">
        <v>3335.96</v>
      </c>
      <c r="L52" s="145">
        <v>3650.96</v>
      </c>
      <c r="M52" s="145">
        <v>150</v>
      </c>
      <c r="N52" s="96"/>
      <c r="O52" s="338"/>
      <c r="P52" s="2"/>
      <c r="Q52" s="2"/>
      <c r="R52" s="2"/>
    </row>
    <row r="53" spans="1:18" ht="27.6" customHeight="1">
      <c r="A53" s="495"/>
      <c r="B53" s="295" t="s">
        <v>550</v>
      </c>
      <c r="C53" s="361" t="s">
        <v>551</v>
      </c>
      <c r="D53" s="357" t="s">
        <v>4</v>
      </c>
      <c r="E53" s="358" t="s">
        <v>526</v>
      </c>
      <c r="F53" s="359">
        <f t="shared" ref="F53" si="45">K53*$I$13</f>
        <v>3083.88</v>
      </c>
      <c r="G53" s="360">
        <f t="shared" ref="G53" si="46">L53*$I$13</f>
        <v>3398.88</v>
      </c>
      <c r="H53" s="360">
        <f t="shared" ref="H53" si="47">M53*$I$13</f>
        <v>150</v>
      </c>
      <c r="I53" s="96"/>
      <c r="J53" s="96"/>
      <c r="K53" s="144">
        <f>K52-252.08</f>
        <v>3083.88</v>
      </c>
      <c r="L53" s="145">
        <f>L52-252.08</f>
        <v>3398.88</v>
      </c>
      <c r="M53" s="145">
        <v>150</v>
      </c>
      <c r="N53" s="96"/>
      <c r="O53" s="338"/>
      <c r="P53" s="2"/>
      <c r="Q53" s="2"/>
      <c r="R53" s="2"/>
    </row>
    <row r="54" spans="1:18" ht="101.45" customHeight="1">
      <c r="A54" s="495"/>
      <c r="B54" s="295" t="s">
        <v>175</v>
      </c>
      <c r="C54" s="311" t="s">
        <v>316</v>
      </c>
      <c r="D54" s="309" t="s">
        <v>4</v>
      </c>
      <c r="E54" s="171" t="s">
        <v>168</v>
      </c>
      <c r="F54" s="355">
        <f t="shared" si="38"/>
        <v>3416.75</v>
      </c>
      <c r="G54" s="310">
        <f t="shared" si="34"/>
        <v>3654.75</v>
      </c>
      <c r="H54" s="310">
        <f t="shared" si="35"/>
        <v>136</v>
      </c>
      <c r="I54" s="96"/>
      <c r="J54" s="96"/>
      <c r="K54" s="144">
        <v>3416.75</v>
      </c>
      <c r="L54" s="145">
        <v>3654.75</v>
      </c>
      <c r="M54" s="145">
        <v>136</v>
      </c>
      <c r="N54" s="96"/>
      <c r="O54" s="338"/>
      <c r="P54" s="2"/>
      <c r="Q54" s="2"/>
      <c r="R54" s="2"/>
    </row>
    <row r="55" spans="1:18" ht="37.15" customHeight="1">
      <c r="A55" s="495"/>
      <c r="B55" s="295" t="s">
        <v>552</v>
      </c>
      <c r="C55" s="361" t="s">
        <v>553</v>
      </c>
      <c r="D55" s="357" t="s">
        <v>4</v>
      </c>
      <c r="E55" s="358" t="s">
        <v>526</v>
      </c>
      <c r="F55" s="359">
        <f t="shared" ref="F55" si="48">K55*$I$13</f>
        <v>3164.67</v>
      </c>
      <c r="G55" s="360">
        <f t="shared" ref="G55" si="49">L55*$I$13</f>
        <v>3402.67</v>
      </c>
      <c r="H55" s="360">
        <f t="shared" ref="H55" si="50">M55*$I$13</f>
        <v>136</v>
      </c>
      <c r="I55" s="96"/>
      <c r="J55" s="96"/>
      <c r="K55" s="144">
        <f>K54-252.08</f>
        <v>3164.67</v>
      </c>
      <c r="L55" s="145">
        <f>L54-252.08</f>
        <v>3402.67</v>
      </c>
      <c r="M55" s="145">
        <v>136</v>
      </c>
      <c r="N55" s="96"/>
      <c r="O55" s="338"/>
      <c r="P55" s="2"/>
      <c r="Q55" s="2"/>
      <c r="R55" s="2"/>
    </row>
    <row r="56" spans="1:18" ht="90" customHeight="1">
      <c r="A56" s="495"/>
      <c r="B56" s="314">
        <v>105</v>
      </c>
      <c r="C56" s="312" t="s">
        <v>317</v>
      </c>
      <c r="D56" s="307"/>
      <c r="E56" s="156" t="s">
        <v>169</v>
      </c>
      <c r="F56" s="315"/>
      <c r="G56" s="313"/>
      <c r="H56" s="313"/>
      <c r="I56" s="96"/>
      <c r="J56" s="96"/>
      <c r="K56" s="144"/>
      <c r="L56" s="145"/>
      <c r="M56" s="145"/>
      <c r="N56" s="96"/>
      <c r="O56" s="338"/>
      <c r="P56" s="2"/>
      <c r="Q56" s="2"/>
      <c r="R56" s="2"/>
    </row>
    <row r="57" spans="1:18" ht="104.45" customHeight="1">
      <c r="A57" s="495"/>
      <c r="B57" s="295" t="s">
        <v>176</v>
      </c>
      <c r="C57" s="311" t="s">
        <v>318</v>
      </c>
      <c r="D57" s="309" t="s">
        <v>4</v>
      </c>
      <c r="E57" s="171" t="s">
        <v>168</v>
      </c>
      <c r="F57" s="355">
        <f t="shared" ref="F57:F65" si="51">K57*$I$13</f>
        <v>6173.81</v>
      </c>
      <c r="G57" s="310">
        <f t="shared" ref="G57:G65" si="52">L57*$I$13</f>
        <v>6948.81</v>
      </c>
      <c r="H57" s="310">
        <f t="shared" ref="H57:H65" si="53">M57*$I$13</f>
        <v>178</v>
      </c>
      <c r="I57" s="96"/>
      <c r="J57" s="96"/>
      <c r="K57" s="144">
        <v>6173.81</v>
      </c>
      <c r="L57" s="145">
        <v>6948.81</v>
      </c>
      <c r="M57" s="145">
        <v>178</v>
      </c>
      <c r="N57" s="96"/>
      <c r="O57" s="338"/>
      <c r="P57" s="2"/>
      <c r="Q57" s="2"/>
      <c r="R57" s="2"/>
    </row>
    <row r="58" spans="1:18" ht="25.9" customHeight="1">
      <c r="A58" s="495"/>
      <c r="B58" s="295" t="s">
        <v>554</v>
      </c>
      <c r="C58" s="361" t="s">
        <v>555</v>
      </c>
      <c r="D58" s="357" t="s">
        <v>4</v>
      </c>
      <c r="E58" s="358" t="s">
        <v>526</v>
      </c>
      <c r="F58" s="359">
        <f t="shared" ref="F58" si="54">K58*$I$13</f>
        <v>5921.7300000000005</v>
      </c>
      <c r="G58" s="360">
        <f t="shared" ref="G58" si="55">L58*$I$13</f>
        <v>6696.7300000000005</v>
      </c>
      <c r="H58" s="360">
        <f t="shared" ref="H58" si="56">M58*$I$13</f>
        <v>178</v>
      </c>
      <c r="I58" s="96"/>
      <c r="J58" s="96"/>
      <c r="K58" s="145">
        <f>K57-252.08</f>
        <v>5921.7300000000005</v>
      </c>
      <c r="L58" s="145">
        <f>L57-252.08</f>
        <v>6696.7300000000005</v>
      </c>
      <c r="M58" s="145">
        <v>178</v>
      </c>
      <c r="N58" s="96"/>
      <c r="O58" s="338"/>
      <c r="P58" s="2"/>
      <c r="Q58" s="2"/>
      <c r="R58" s="2"/>
    </row>
    <row r="59" spans="1:18" ht="100.9" customHeight="1">
      <c r="A59" s="495"/>
      <c r="B59" s="295" t="s">
        <v>177</v>
      </c>
      <c r="C59" s="311" t="s">
        <v>319</v>
      </c>
      <c r="D59" s="309" t="s">
        <v>4</v>
      </c>
      <c r="E59" s="171" t="s">
        <v>168</v>
      </c>
      <c r="F59" s="355">
        <f t="shared" si="51"/>
        <v>5498.94</v>
      </c>
      <c r="G59" s="310">
        <f t="shared" si="52"/>
        <v>6188.94</v>
      </c>
      <c r="H59" s="310">
        <f t="shared" si="53"/>
        <v>183</v>
      </c>
      <c r="I59" s="96"/>
      <c r="J59" s="96"/>
      <c r="K59" s="144">
        <v>5498.94</v>
      </c>
      <c r="L59" s="145">
        <v>6188.94</v>
      </c>
      <c r="M59" s="145">
        <v>183</v>
      </c>
      <c r="N59" s="96"/>
      <c r="O59" s="338"/>
      <c r="P59" s="2"/>
      <c r="Q59" s="2"/>
      <c r="R59" s="2"/>
    </row>
    <row r="60" spans="1:18" ht="27.6" customHeight="1">
      <c r="A60" s="495"/>
      <c r="B60" s="295" t="s">
        <v>556</v>
      </c>
      <c r="C60" s="361" t="s">
        <v>557</v>
      </c>
      <c r="D60" s="357" t="s">
        <v>4</v>
      </c>
      <c r="E60" s="358" t="s">
        <v>526</v>
      </c>
      <c r="F60" s="359">
        <f t="shared" ref="F60" si="57">K60*$I$13</f>
        <v>5246.86</v>
      </c>
      <c r="G60" s="360">
        <f t="shared" ref="G60" si="58">L60*$I$13</f>
        <v>5936.86</v>
      </c>
      <c r="H60" s="360">
        <f t="shared" ref="H60" si="59">M60*$I$13</f>
        <v>183</v>
      </c>
      <c r="I60" s="96"/>
      <c r="J60" s="96"/>
      <c r="K60" s="145">
        <f>K59-252.08</f>
        <v>5246.86</v>
      </c>
      <c r="L60" s="145">
        <f>L59-252.08</f>
        <v>5936.86</v>
      </c>
      <c r="M60" s="145">
        <v>183</v>
      </c>
      <c r="N60" s="96"/>
      <c r="O60" s="338"/>
      <c r="P60" s="2"/>
      <c r="Q60" s="2"/>
      <c r="R60" s="2"/>
    </row>
    <row r="61" spans="1:18" ht="102.6" customHeight="1">
      <c r="A61" s="495"/>
      <c r="B61" s="295" t="s">
        <v>178</v>
      </c>
      <c r="C61" s="311" t="s">
        <v>314</v>
      </c>
      <c r="D61" s="309" t="s">
        <v>4</v>
      </c>
      <c r="E61" s="171" t="s">
        <v>168</v>
      </c>
      <c r="F61" s="355">
        <f t="shared" si="51"/>
        <v>4157.54</v>
      </c>
      <c r="G61" s="310">
        <f t="shared" si="52"/>
        <v>4673.54</v>
      </c>
      <c r="H61" s="310">
        <f t="shared" si="53"/>
        <v>165</v>
      </c>
      <c r="I61" s="96"/>
      <c r="J61" s="96"/>
      <c r="K61" s="144">
        <v>4157.54</v>
      </c>
      <c r="L61" s="145">
        <v>4673.54</v>
      </c>
      <c r="M61" s="145">
        <v>165</v>
      </c>
      <c r="N61" s="96"/>
      <c r="O61" s="338"/>
      <c r="P61" s="2"/>
      <c r="Q61" s="2"/>
      <c r="R61" s="2"/>
    </row>
    <row r="62" spans="1:18" ht="34.15" customHeight="1">
      <c r="A62" s="495"/>
      <c r="B62" s="295" t="s">
        <v>559</v>
      </c>
      <c r="C62" s="361" t="s">
        <v>549</v>
      </c>
      <c r="D62" s="357" t="s">
        <v>4</v>
      </c>
      <c r="E62" s="358" t="s">
        <v>526</v>
      </c>
      <c r="F62" s="359">
        <f t="shared" ref="F62" si="60">K62*$I$13</f>
        <v>3905.46</v>
      </c>
      <c r="G62" s="360">
        <f t="shared" ref="G62" si="61">L62*$I$13</f>
        <v>4421.46</v>
      </c>
      <c r="H62" s="360">
        <f t="shared" ref="H62" si="62">M62*$I$13</f>
        <v>165</v>
      </c>
      <c r="I62" s="96"/>
      <c r="J62" s="96"/>
      <c r="K62" s="145">
        <f>K61-252.08</f>
        <v>3905.46</v>
      </c>
      <c r="L62" s="145">
        <f>L61-252.08</f>
        <v>4421.46</v>
      </c>
      <c r="M62" s="145">
        <v>165</v>
      </c>
      <c r="N62" s="96"/>
      <c r="O62" s="338"/>
      <c r="P62" s="2"/>
      <c r="Q62" s="2"/>
      <c r="R62" s="2"/>
    </row>
    <row r="63" spans="1:18" ht="99" customHeight="1">
      <c r="A63" s="495"/>
      <c r="B63" s="295" t="s">
        <v>179</v>
      </c>
      <c r="C63" s="311" t="s">
        <v>320</v>
      </c>
      <c r="D63" s="309" t="s">
        <v>4</v>
      </c>
      <c r="E63" s="171" t="s">
        <v>168</v>
      </c>
      <c r="F63" s="355">
        <f t="shared" si="51"/>
        <v>2973.01</v>
      </c>
      <c r="G63" s="310">
        <f t="shared" si="52"/>
        <v>3338.01</v>
      </c>
      <c r="H63" s="310">
        <f t="shared" si="53"/>
        <v>153</v>
      </c>
      <c r="I63" s="96"/>
      <c r="J63" s="96"/>
      <c r="K63" s="144">
        <v>2973.01</v>
      </c>
      <c r="L63" s="145">
        <v>3338.01</v>
      </c>
      <c r="M63" s="145">
        <v>153</v>
      </c>
      <c r="N63" s="96"/>
      <c r="O63" s="338"/>
      <c r="P63" s="2"/>
      <c r="Q63" s="2"/>
      <c r="R63" s="2"/>
    </row>
    <row r="64" spans="1:18" ht="34.9" customHeight="1">
      <c r="A64" s="495"/>
      <c r="B64" s="295" t="s">
        <v>558</v>
      </c>
      <c r="C64" s="361" t="s">
        <v>560</v>
      </c>
      <c r="D64" s="357" t="s">
        <v>4</v>
      </c>
      <c r="E64" s="358" t="s">
        <v>526</v>
      </c>
      <c r="F64" s="359">
        <f t="shared" ref="F64" si="63">K64*$I$13</f>
        <v>2720.9300000000003</v>
      </c>
      <c r="G64" s="360">
        <f t="shared" ref="G64" si="64">L64*$I$13</f>
        <v>3085.9300000000003</v>
      </c>
      <c r="H64" s="360">
        <f t="shared" ref="H64" si="65">M64*$I$13</f>
        <v>153</v>
      </c>
      <c r="I64" s="96"/>
      <c r="J64" s="96"/>
      <c r="K64" s="145">
        <f>K63-252.08</f>
        <v>2720.9300000000003</v>
      </c>
      <c r="L64" s="145">
        <f>L63-252.08</f>
        <v>3085.9300000000003</v>
      </c>
      <c r="M64" s="145">
        <v>153</v>
      </c>
      <c r="N64" s="96"/>
      <c r="O64" s="338"/>
      <c r="P64" s="2"/>
      <c r="Q64" s="2"/>
      <c r="R64" s="2"/>
    </row>
    <row r="65" spans="1:22" ht="105" customHeight="1">
      <c r="A65" s="495"/>
      <c r="B65" s="295" t="s">
        <v>180</v>
      </c>
      <c r="C65" s="311" t="s">
        <v>316</v>
      </c>
      <c r="D65" s="309" t="s">
        <v>4</v>
      </c>
      <c r="E65" s="171" t="s">
        <v>168</v>
      </c>
      <c r="F65" s="355">
        <f t="shared" si="51"/>
        <v>2437.31</v>
      </c>
      <c r="G65" s="310">
        <f t="shared" si="52"/>
        <v>2744.31</v>
      </c>
      <c r="H65" s="310">
        <f t="shared" si="53"/>
        <v>149</v>
      </c>
      <c r="I65" s="96"/>
      <c r="J65" s="96"/>
      <c r="K65" s="144">
        <v>2437.31</v>
      </c>
      <c r="L65" s="145">
        <v>2744.31</v>
      </c>
      <c r="M65" s="145">
        <v>149</v>
      </c>
      <c r="N65" s="96"/>
      <c r="O65" s="338"/>
      <c r="P65" s="2"/>
      <c r="Q65" s="2"/>
      <c r="R65" s="2"/>
    </row>
    <row r="66" spans="1:22" ht="28.9" customHeight="1" thickBot="1">
      <c r="A66" s="495"/>
      <c r="B66" s="295" t="s">
        <v>561</v>
      </c>
      <c r="C66" s="361" t="s">
        <v>553</v>
      </c>
      <c r="D66" s="357" t="s">
        <v>4</v>
      </c>
      <c r="E66" s="358" t="s">
        <v>526</v>
      </c>
      <c r="F66" s="359">
        <f t="shared" ref="F66" si="66">K66*$I$13</f>
        <v>2185.23</v>
      </c>
      <c r="G66" s="360">
        <f t="shared" ref="G66" si="67">L66*$I$13</f>
        <v>2492.23</v>
      </c>
      <c r="H66" s="360">
        <f t="shared" ref="H66" si="68">M66*$I$13</f>
        <v>149</v>
      </c>
      <c r="I66" s="96"/>
      <c r="J66" s="96"/>
      <c r="K66" s="145">
        <f>K65-252.08</f>
        <v>2185.23</v>
      </c>
      <c r="L66" s="145">
        <f>L65-252.08</f>
        <v>2492.23</v>
      </c>
      <c r="M66" s="145">
        <v>149</v>
      </c>
      <c r="N66" s="96"/>
      <c r="O66" s="338"/>
      <c r="P66" s="2"/>
      <c r="Q66" s="2"/>
      <c r="R66" s="2"/>
    </row>
    <row r="67" spans="1:22" ht="26.25" customHeight="1" thickTop="1" thickBot="1">
      <c r="A67" s="555" t="s">
        <v>104</v>
      </c>
      <c r="B67" s="556"/>
      <c r="C67" s="556"/>
      <c r="D67" s="556"/>
      <c r="E67" s="556"/>
      <c r="F67" s="556"/>
      <c r="G67" s="551" t="s">
        <v>114</v>
      </c>
      <c r="H67" s="552"/>
      <c r="I67" s="508" t="s">
        <v>39</v>
      </c>
      <c r="J67" s="509"/>
      <c r="K67" s="15"/>
      <c r="L67" s="470" t="s">
        <v>40</v>
      </c>
      <c r="M67" s="470"/>
      <c r="N67" s="16"/>
      <c r="O67" s="3"/>
      <c r="P67" s="2"/>
      <c r="Q67" s="2"/>
      <c r="R67" s="2"/>
    </row>
    <row r="68" spans="1:22" ht="17.25" customHeight="1" thickTop="1" thickBot="1">
      <c r="A68" s="362"/>
      <c r="B68" s="547"/>
      <c r="C68" s="548"/>
      <c r="D68" s="548"/>
      <c r="E68" s="548"/>
      <c r="F68" s="548"/>
      <c r="G68" s="549">
        <v>1</v>
      </c>
      <c r="H68" s="550"/>
      <c r="I68" s="437">
        <f>G68</f>
        <v>1</v>
      </c>
      <c r="J68" s="438"/>
      <c r="K68" s="15"/>
      <c r="L68" s="15"/>
      <c r="M68" s="15"/>
      <c r="N68" s="16"/>
      <c r="O68" s="3"/>
      <c r="P68" s="2"/>
      <c r="Q68" s="2"/>
      <c r="R68" s="2"/>
    </row>
    <row r="69" spans="1:22" ht="22.15" customHeight="1" thickTop="1">
      <c r="A69" s="122"/>
      <c r="B69" s="607" t="s">
        <v>133</v>
      </c>
      <c r="C69" s="607"/>
      <c r="D69" s="607"/>
      <c r="E69" s="607"/>
      <c r="F69" s="607"/>
      <c r="G69" s="325"/>
      <c r="H69" s="325"/>
      <c r="I69" s="96"/>
      <c r="J69" s="96"/>
      <c r="K69" s="133"/>
      <c r="L69" s="134"/>
      <c r="M69" s="135"/>
      <c r="N69" s="101"/>
      <c r="O69" s="3"/>
      <c r="P69" s="2"/>
      <c r="Q69" s="2"/>
      <c r="R69" s="2"/>
    </row>
    <row r="70" spans="1:22" ht="49.9" customHeight="1">
      <c r="A70" s="122"/>
      <c r="B70" s="326">
        <v>208</v>
      </c>
      <c r="C70" s="327" t="s">
        <v>321</v>
      </c>
      <c r="D70" s="328"/>
      <c r="E70" s="608" t="s">
        <v>162</v>
      </c>
      <c r="F70" s="609"/>
      <c r="G70" s="322"/>
      <c r="H70" s="322"/>
      <c r="I70" s="136"/>
      <c r="J70" s="136"/>
      <c r="K70" s="137"/>
      <c r="L70" s="172"/>
      <c r="M70" s="173"/>
      <c r="N70" s="138"/>
      <c r="O70" s="338"/>
      <c r="P70" s="2"/>
      <c r="Q70" s="2"/>
      <c r="R70" s="2"/>
    </row>
    <row r="71" spans="1:22" ht="50.45" customHeight="1">
      <c r="A71" s="122"/>
      <c r="B71" s="501" t="s">
        <v>134</v>
      </c>
      <c r="C71" s="553" t="s">
        <v>322</v>
      </c>
      <c r="D71" s="329" t="s">
        <v>138</v>
      </c>
      <c r="E71" s="559" t="s">
        <v>439</v>
      </c>
      <c r="F71" s="560"/>
      <c r="G71" s="330">
        <f t="shared" ref="G71:G74" si="69">L71*$I$68</f>
        <v>18807</v>
      </c>
      <c r="H71" s="330">
        <f t="shared" ref="H71:H74" si="70">M71*$I$68</f>
        <v>942</v>
      </c>
      <c r="I71" s="116"/>
      <c r="J71" s="116"/>
      <c r="K71" s="124"/>
      <c r="L71" s="174">
        <v>18807</v>
      </c>
      <c r="M71" s="175">
        <v>942</v>
      </c>
      <c r="N71" s="121"/>
      <c r="O71" s="338"/>
      <c r="P71" s="2"/>
      <c r="Q71" s="2"/>
      <c r="R71" s="2"/>
      <c r="U71" s="5"/>
      <c r="V71" s="5"/>
    </row>
    <row r="72" spans="1:22" ht="52.9" customHeight="1">
      <c r="A72" s="122"/>
      <c r="B72" s="502"/>
      <c r="C72" s="554"/>
      <c r="D72" s="331" t="s">
        <v>139</v>
      </c>
      <c r="E72" s="561"/>
      <c r="F72" s="562"/>
      <c r="G72" s="332">
        <f t="shared" si="69"/>
        <v>4701</v>
      </c>
      <c r="H72" s="332">
        <f t="shared" si="70"/>
        <v>240</v>
      </c>
      <c r="I72" s="116"/>
      <c r="J72" s="116"/>
      <c r="K72" s="124"/>
      <c r="L72" s="174">
        <v>4701</v>
      </c>
      <c r="M72" s="175">
        <v>240</v>
      </c>
      <c r="N72" s="121"/>
      <c r="O72" s="338"/>
      <c r="P72" s="2"/>
      <c r="Q72" s="2"/>
      <c r="R72" s="2"/>
      <c r="U72" s="5"/>
      <c r="V72" s="5"/>
    </row>
    <row r="73" spans="1:22" ht="47.45" customHeight="1">
      <c r="A73" s="122"/>
      <c r="B73" s="501" t="s">
        <v>135</v>
      </c>
      <c r="C73" s="553" t="s">
        <v>323</v>
      </c>
      <c r="D73" s="329" t="s">
        <v>138</v>
      </c>
      <c r="E73" s="561"/>
      <c r="F73" s="562"/>
      <c r="G73" s="330">
        <f t="shared" si="69"/>
        <v>15690</v>
      </c>
      <c r="H73" s="330">
        <f t="shared" si="70"/>
        <v>1404</v>
      </c>
      <c r="I73" s="116"/>
      <c r="J73" s="116"/>
      <c r="K73" s="124"/>
      <c r="L73" s="174">
        <v>15690</v>
      </c>
      <c r="M73" s="175">
        <v>1404</v>
      </c>
      <c r="N73" s="121"/>
      <c r="O73" s="338"/>
      <c r="P73" s="2"/>
      <c r="Q73" s="2"/>
      <c r="R73" s="2"/>
      <c r="U73" s="5"/>
      <c r="V73" s="5"/>
    </row>
    <row r="74" spans="1:22" ht="54" customHeight="1">
      <c r="A74" s="122"/>
      <c r="B74" s="502"/>
      <c r="C74" s="554"/>
      <c r="D74" s="331" t="s">
        <v>139</v>
      </c>
      <c r="E74" s="563"/>
      <c r="F74" s="564"/>
      <c r="G74" s="332">
        <f t="shared" si="69"/>
        <v>2688</v>
      </c>
      <c r="H74" s="332">
        <f t="shared" si="70"/>
        <v>239</v>
      </c>
      <c r="I74" s="116"/>
      <c r="J74" s="116"/>
      <c r="K74" s="124"/>
      <c r="L74" s="174">
        <v>2688</v>
      </c>
      <c r="M74" s="175">
        <v>239</v>
      </c>
      <c r="N74" s="121"/>
      <c r="O74" s="338"/>
      <c r="P74" s="2"/>
      <c r="Q74" s="2"/>
      <c r="R74" s="2"/>
      <c r="U74" s="5"/>
      <c r="V74" s="5"/>
    </row>
    <row r="75" spans="1:22" ht="52.5" customHeight="1">
      <c r="A75" s="122"/>
      <c r="B75" s="320">
        <v>209</v>
      </c>
      <c r="C75" s="333" t="s">
        <v>324</v>
      </c>
      <c r="D75" s="321"/>
      <c r="E75" s="565" t="s">
        <v>161</v>
      </c>
      <c r="F75" s="566"/>
      <c r="G75" s="319"/>
      <c r="H75" s="319"/>
      <c r="I75" s="116"/>
      <c r="J75" s="116"/>
      <c r="K75" s="124"/>
      <c r="L75" s="174"/>
      <c r="M75" s="175"/>
      <c r="N75" s="121"/>
      <c r="O75" s="338"/>
      <c r="P75" s="2"/>
      <c r="Q75" s="2"/>
      <c r="R75" s="2"/>
      <c r="U75" s="5"/>
      <c r="V75" s="5"/>
    </row>
    <row r="76" spans="1:22" ht="55.9" customHeight="1">
      <c r="A76" s="122"/>
      <c r="B76" s="501" t="s">
        <v>136</v>
      </c>
      <c r="C76" s="553" t="s">
        <v>325</v>
      </c>
      <c r="D76" s="329" t="s">
        <v>138</v>
      </c>
      <c r="E76" s="559" t="s">
        <v>440</v>
      </c>
      <c r="F76" s="560"/>
      <c r="G76" s="330">
        <f t="shared" ref="G76:G79" si="71">L76*$I$68</f>
        <v>15580</v>
      </c>
      <c r="H76" s="330">
        <f t="shared" ref="H76:H79" si="72">M76*$I$68</f>
        <v>736</v>
      </c>
      <c r="I76" s="116"/>
      <c r="J76" s="116"/>
      <c r="K76" s="124"/>
      <c r="L76" s="174">
        <v>15580</v>
      </c>
      <c r="M76" s="175">
        <v>736</v>
      </c>
      <c r="N76" s="121"/>
      <c r="O76" s="338"/>
      <c r="P76" s="2"/>
      <c r="Q76" s="2"/>
      <c r="R76" s="2"/>
      <c r="U76" s="5"/>
      <c r="V76" s="5"/>
    </row>
    <row r="77" spans="1:22" ht="49.15" customHeight="1">
      <c r="A77" s="122"/>
      <c r="B77" s="502"/>
      <c r="C77" s="554"/>
      <c r="D77" s="331" t="s">
        <v>139</v>
      </c>
      <c r="E77" s="561"/>
      <c r="F77" s="562"/>
      <c r="G77" s="332">
        <f t="shared" si="71"/>
        <v>4440.04</v>
      </c>
      <c r="H77" s="332">
        <f t="shared" si="72"/>
        <v>228.88</v>
      </c>
      <c r="I77" s="116"/>
      <c r="J77" s="116"/>
      <c r="K77" s="124"/>
      <c r="L77" s="174">
        <v>4440.04</v>
      </c>
      <c r="M77" s="175">
        <v>228.88</v>
      </c>
      <c r="N77" s="121"/>
      <c r="O77" s="338"/>
      <c r="P77" s="2"/>
      <c r="Q77" s="2"/>
      <c r="R77" s="2"/>
      <c r="U77" s="5"/>
      <c r="V77" s="5"/>
    </row>
    <row r="78" spans="1:22" ht="59.45" customHeight="1">
      <c r="A78" s="122"/>
      <c r="B78" s="501" t="s">
        <v>137</v>
      </c>
      <c r="C78" s="553" t="s">
        <v>326</v>
      </c>
      <c r="D78" s="329" t="s">
        <v>138</v>
      </c>
      <c r="E78" s="561"/>
      <c r="F78" s="562"/>
      <c r="G78" s="330">
        <f t="shared" si="71"/>
        <v>10301</v>
      </c>
      <c r="H78" s="330">
        <f t="shared" si="72"/>
        <v>835</v>
      </c>
      <c r="I78" s="116"/>
      <c r="J78" s="116"/>
      <c r="K78" s="124"/>
      <c r="L78" s="174">
        <v>10301</v>
      </c>
      <c r="M78" s="175">
        <v>835</v>
      </c>
      <c r="N78" s="121"/>
      <c r="O78" s="338"/>
      <c r="P78" s="2"/>
      <c r="Q78" s="2"/>
      <c r="R78" s="2"/>
      <c r="U78" s="5"/>
      <c r="V78" s="5"/>
    </row>
    <row r="79" spans="1:22" ht="43.9" customHeight="1">
      <c r="A79" s="122"/>
      <c r="B79" s="591"/>
      <c r="C79" s="592"/>
      <c r="D79" s="334" t="s">
        <v>139</v>
      </c>
      <c r="E79" s="561"/>
      <c r="F79" s="562"/>
      <c r="G79" s="332">
        <f t="shared" si="71"/>
        <v>2439.59</v>
      </c>
      <c r="H79" s="332">
        <f t="shared" si="72"/>
        <v>199.16</v>
      </c>
      <c r="I79" s="131"/>
      <c r="J79" s="131"/>
      <c r="K79" s="132"/>
      <c r="L79" s="176">
        <v>2439.59</v>
      </c>
      <c r="M79" s="177">
        <v>199.16</v>
      </c>
      <c r="N79" s="121"/>
      <c r="O79" s="338"/>
      <c r="P79" s="2"/>
      <c r="Q79" s="2"/>
      <c r="R79" s="2"/>
      <c r="U79" s="5"/>
      <c r="V79" s="5"/>
    </row>
    <row r="80" spans="1:22" ht="15" customHeight="1">
      <c r="A80" s="122"/>
      <c r="B80" s="324"/>
      <c r="C80" s="323"/>
      <c r="D80" s="335"/>
      <c r="E80" s="510"/>
      <c r="F80" s="511"/>
      <c r="G80" s="325"/>
      <c r="H80" s="325"/>
      <c r="I80" s="96"/>
      <c r="J80" s="96"/>
      <c r="K80" s="133"/>
      <c r="L80" s="134"/>
      <c r="M80" s="135"/>
      <c r="N80" s="4"/>
      <c r="O80" s="3"/>
      <c r="P80" s="2"/>
      <c r="Q80" s="2"/>
      <c r="R80" s="2"/>
      <c r="U80" s="5"/>
      <c r="V80" s="5"/>
    </row>
    <row r="81" spans="1:22" ht="18.75" customHeight="1" thickBot="1">
      <c r="A81" s="451"/>
      <c r="B81" s="451"/>
      <c r="C81" s="451"/>
      <c r="D81" s="451"/>
      <c r="E81" s="451"/>
      <c r="F81" s="451"/>
      <c r="G81" s="451"/>
      <c r="H81" s="452"/>
      <c r="I81" s="7"/>
      <c r="J81" s="11"/>
      <c r="K81" s="15"/>
      <c r="L81" s="15"/>
      <c r="M81" s="15"/>
      <c r="N81" s="16"/>
      <c r="O81" s="3"/>
      <c r="P81" s="2"/>
      <c r="Q81" s="2"/>
      <c r="R81" s="2"/>
      <c r="U81" s="5"/>
      <c r="V81" s="5"/>
    </row>
    <row r="82" spans="1:22" ht="24.75" customHeight="1" thickTop="1">
      <c r="A82" s="455" t="s">
        <v>98</v>
      </c>
      <c r="B82" s="456"/>
      <c r="C82" s="456"/>
      <c r="D82" s="456"/>
      <c r="E82" s="456"/>
      <c r="F82" s="456"/>
      <c r="G82" s="461" t="s">
        <v>114</v>
      </c>
      <c r="H82" s="462"/>
      <c r="I82" s="453" t="s">
        <v>115</v>
      </c>
      <c r="J82" s="454"/>
      <c r="K82" s="15"/>
      <c r="L82" s="450" t="s">
        <v>40</v>
      </c>
      <c r="M82" s="450"/>
      <c r="N82" s="16"/>
      <c r="O82" s="3"/>
      <c r="P82" s="2"/>
      <c r="Q82" s="2"/>
      <c r="R82" s="2"/>
    </row>
    <row r="83" spans="1:22" ht="15" customHeight="1" thickBot="1">
      <c r="A83" s="457"/>
      <c r="B83" s="458"/>
      <c r="C83" s="458"/>
      <c r="D83" s="458"/>
      <c r="E83" s="458"/>
      <c r="F83" s="458"/>
      <c r="G83" s="459">
        <v>1</v>
      </c>
      <c r="H83" s="460"/>
      <c r="I83" s="437">
        <f>G83</f>
        <v>1</v>
      </c>
      <c r="J83" s="438"/>
      <c r="K83" s="15"/>
      <c r="L83" s="15"/>
      <c r="M83" s="15"/>
      <c r="N83" s="16"/>
      <c r="O83" s="3"/>
      <c r="P83" s="2"/>
      <c r="Q83" s="2"/>
      <c r="R83" s="2"/>
    </row>
    <row r="84" spans="1:22" ht="78.599999999999994" customHeight="1" thickTop="1">
      <c r="A84" s="466"/>
      <c r="B84" s="228">
        <v>401</v>
      </c>
      <c r="C84" s="255" t="s">
        <v>270</v>
      </c>
      <c r="D84" s="256" t="s">
        <v>18</v>
      </c>
      <c r="E84" s="426" t="s">
        <v>271</v>
      </c>
      <c r="F84" s="426"/>
      <c r="G84" s="214">
        <f t="shared" ref="G84:H84" si="73">L84*$I$83</f>
        <v>332</v>
      </c>
      <c r="H84" s="214">
        <f t="shared" si="73"/>
        <v>37</v>
      </c>
      <c r="I84" s="8"/>
      <c r="J84" s="13"/>
      <c r="K84" s="27"/>
      <c r="L84" s="126">
        <v>332</v>
      </c>
      <c r="M84" s="126">
        <v>37</v>
      </c>
      <c r="N84" s="189"/>
      <c r="O84" s="3"/>
      <c r="P84" s="2"/>
      <c r="Q84" s="2"/>
      <c r="R84" s="2"/>
    </row>
    <row r="85" spans="1:22" ht="90.6" customHeight="1">
      <c r="A85" s="466"/>
      <c r="B85" s="280" t="s">
        <v>147</v>
      </c>
      <c r="C85" s="281" t="s">
        <v>285</v>
      </c>
      <c r="D85" s="282" t="s">
        <v>18</v>
      </c>
      <c r="E85" s="596" t="s">
        <v>413</v>
      </c>
      <c r="F85" s="597"/>
      <c r="G85" s="254">
        <f t="shared" ref="G85" si="74">L85*$I$83</f>
        <v>1040.5999999999999</v>
      </c>
      <c r="H85" s="254">
        <f t="shared" ref="H85" si="75">M85*$I$83</f>
        <v>104.06</v>
      </c>
      <c r="I85" s="8"/>
      <c r="J85" s="13"/>
      <c r="K85" s="27"/>
      <c r="L85" s="126">
        <v>1040.5999999999999</v>
      </c>
      <c r="M85" s="126">
        <v>104.06</v>
      </c>
      <c r="N85" s="190"/>
      <c r="O85" s="3"/>
      <c r="P85" s="2"/>
      <c r="Q85" s="2"/>
      <c r="R85" s="2"/>
    </row>
    <row r="86" spans="1:22" ht="132" customHeight="1">
      <c r="A86" s="466"/>
      <c r="B86" s="228">
        <v>403</v>
      </c>
      <c r="C86" s="257" t="s">
        <v>50</v>
      </c>
      <c r="D86" s="217" t="s">
        <v>20</v>
      </c>
      <c r="E86" s="463" t="s">
        <v>443</v>
      </c>
      <c r="F86" s="463"/>
      <c r="G86" s="214"/>
      <c r="H86" s="214"/>
      <c r="I86" s="8"/>
      <c r="J86" s="12"/>
      <c r="K86" s="15"/>
      <c r="L86" s="25"/>
      <c r="M86" s="25"/>
      <c r="N86" s="189"/>
      <c r="O86" s="3"/>
      <c r="P86" s="2"/>
      <c r="Q86" s="2"/>
      <c r="R86" s="2"/>
    </row>
    <row r="87" spans="1:22" ht="18.600000000000001" customHeight="1">
      <c r="A87" s="466"/>
      <c r="B87" s="228"/>
      <c r="C87" s="257"/>
      <c r="D87" s="217"/>
      <c r="E87" s="621"/>
      <c r="F87" s="622"/>
      <c r="G87" s="214"/>
      <c r="H87" s="214"/>
      <c r="I87" s="8"/>
      <c r="J87" s="12"/>
      <c r="K87" s="15"/>
      <c r="L87" s="25"/>
      <c r="M87" s="25"/>
      <c r="N87" s="189"/>
      <c r="O87" s="3"/>
      <c r="P87" s="2"/>
      <c r="Q87" s="2"/>
      <c r="R87" s="2"/>
    </row>
    <row r="88" spans="1:22" ht="15.75" customHeight="1">
      <c r="A88" s="466"/>
      <c r="B88" s="283" t="s">
        <v>72</v>
      </c>
      <c r="C88" s="258" t="s">
        <v>272</v>
      </c>
      <c r="D88" s="188" t="s">
        <v>20</v>
      </c>
      <c r="E88" s="464" t="s">
        <v>565</v>
      </c>
      <c r="F88" s="464"/>
      <c r="G88" s="254">
        <f t="shared" ref="G88:H97" si="76">L88*$I$83</f>
        <v>30250</v>
      </c>
      <c r="H88" s="254">
        <f t="shared" si="76"/>
        <v>2117.5</v>
      </c>
      <c r="I88" s="8"/>
      <c r="J88" s="13"/>
      <c r="K88" s="27"/>
      <c r="L88" s="191">
        <v>30250</v>
      </c>
      <c r="M88" s="192">
        <v>2117.5</v>
      </c>
      <c r="N88" s="189"/>
      <c r="O88" s="3"/>
      <c r="P88" s="2"/>
      <c r="Q88" s="2"/>
      <c r="R88" s="2"/>
    </row>
    <row r="89" spans="1:22" ht="18.75" customHeight="1">
      <c r="A89" s="466"/>
      <c r="B89" s="283" t="s">
        <v>73</v>
      </c>
      <c r="C89" s="259" t="s">
        <v>273</v>
      </c>
      <c r="D89" s="188" t="s">
        <v>20</v>
      </c>
      <c r="E89" s="464" t="s">
        <v>565</v>
      </c>
      <c r="F89" s="464"/>
      <c r="G89" s="254">
        <f t="shared" si="76"/>
        <v>36360</v>
      </c>
      <c r="H89" s="254">
        <f t="shared" si="76"/>
        <v>2181.6</v>
      </c>
      <c r="I89" s="8"/>
      <c r="J89" s="13"/>
      <c r="K89" s="27"/>
      <c r="L89" s="191">
        <v>36360</v>
      </c>
      <c r="M89" s="192">
        <v>2181.6</v>
      </c>
      <c r="N89" s="189"/>
      <c r="O89" s="3"/>
      <c r="P89" s="2"/>
      <c r="Q89" s="2"/>
      <c r="R89" s="2"/>
    </row>
    <row r="90" spans="1:22" ht="15" customHeight="1">
      <c r="A90" s="466"/>
      <c r="B90" s="283" t="s">
        <v>123</v>
      </c>
      <c r="C90" s="259" t="s">
        <v>274</v>
      </c>
      <c r="D90" s="188" t="s">
        <v>20</v>
      </c>
      <c r="E90" s="464" t="s">
        <v>565</v>
      </c>
      <c r="F90" s="464"/>
      <c r="G90" s="254">
        <f t="shared" si="76"/>
        <v>45737</v>
      </c>
      <c r="H90" s="254">
        <f t="shared" si="76"/>
        <v>2286.85</v>
      </c>
      <c r="I90" s="8"/>
      <c r="J90" s="13"/>
      <c r="K90" s="27"/>
      <c r="L90" s="191">
        <v>45737</v>
      </c>
      <c r="M90" s="192">
        <v>2286.85</v>
      </c>
      <c r="N90" s="189"/>
      <c r="O90" s="3"/>
      <c r="P90" s="2"/>
      <c r="Q90" s="2"/>
      <c r="R90" s="2"/>
    </row>
    <row r="91" spans="1:22" ht="31.15" customHeight="1">
      <c r="A91" s="466"/>
      <c r="B91" s="283" t="s">
        <v>519</v>
      </c>
      <c r="C91" s="349" t="s">
        <v>524</v>
      </c>
      <c r="D91" s="347"/>
      <c r="E91" s="623"/>
      <c r="F91" s="624"/>
      <c r="G91" s="254"/>
      <c r="H91" s="254"/>
      <c r="I91" s="8"/>
      <c r="J91" s="13"/>
      <c r="K91" s="27"/>
      <c r="L91" s="191"/>
      <c r="M91" s="192"/>
      <c r="N91" s="189"/>
      <c r="O91" s="3"/>
      <c r="P91" s="2"/>
      <c r="Q91" s="2"/>
      <c r="R91" s="2"/>
    </row>
    <row r="92" spans="1:22" ht="15" customHeight="1">
      <c r="A92" s="466"/>
      <c r="B92" s="283" t="s">
        <v>520</v>
      </c>
      <c r="C92" s="259" t="s">
        <v>522</v>
      </c>
      <c r="D92" s="347" t="s">
        <v>20</v>
      </c>
      <c r="E92" s="625" t="s">
        <v>566</v>
      </c>
      <c r="F92" s="626"/>
      <c r="G92" s="254">
        <f>L92*$I$83</f>
        <v>6439.66</v>
      </c>
      <c r="H92" s="254">
        <f>M92*$I$83</f>
        <v>2117.5</v>
      </c>
      <c r="I92" s="8"/>
      <c r="J92" s="13"/>
      <c r="K92" s="27"/>
      <c r="L92" s="191">
        <v>6439.66</v>
      </c>
      <c r="M92" s="192">
        <v>2117.5</v>
      </c>
      <c r="N92" s="189"/>
      <c r="O92" s="3"/>
      <c r="P92" s="2"/>
      <c r="Q92" s="2"/>
      <c r="R92" s="2"/>
    </row>
    <row r="93" spans="1:22" ht="15" customHeight="1">
      <c r="A93" s="466"/>
      <c r="B93" s="283" t="s">
        <v>521</v>
      </c>
      <c r="C93" s="259" t="s">
        <v>523</v>
      </c>
      <c r="D93" s="347" t="s">
        <v>20</v>
      </c>
      <c r="E93" s="625" t="s">
        <v>566</v>
      </c>
      <c r="F93" s="626"/>
      <c r="G93" s="254">
        <f>L93*$I$83</f>
        <v>14991.54</v>
      </c>
      <c r="H93" s="254">
        <f>M93*$I$83</f>
        <v>2181.6</v>
      </c>
      <c r="I93" s="8"/>
      <c r="J93" s="13"/>
      <c r="K93" s="27"/>
      <c r="L93" s="191">
        <v>14991.54</v>
      </c>
      <c r="M93" s="192">
        <v>2181.6</v>
      </c>
      <c r="N93" s="189"/>
      <c r="O93" s="3"/>
      <c r="P93" s="2"/>
      <c r="Q93" s="2"/>
      <c r="R93" s="2"/>
    </row>
    <row r="94" spans="1:22" ht="69.599999999999994" customHeight="1">
      <c r="A94" s="466"/>
      <c r="B94" s="260">
        <v>404</v>
      </c>
      <c r="C94" s="261" t="s">
        <v>31</v>
      </c>
      <c r="D94" s="262" t="s">
        <v>21</v>
      </c>
      <c r="E94" s="465" t="s">
        <v>275</v>
      </c>
      <c r="F94" s="465"/>
      <c r="G94" s="214">
        <f t="shared" si="76"/>
        <v>6050</v>
      </c>
      <c r="H94" s="214">
        <f t="shared" si="76"/>
        <v>665.5</v>
      </c>
      <c r="I94" s="8"/>
      <c r="J94" s="13"/>
      <c r="K94" s="27"/>
      <c r="L94" s="29">
        <v>6050</v>
      </c>
      <c r="M94" s="25">
        <v>665.5</v>
      </c>
      <c r="N94" s="16"/>
      <c r="O94" s="3"/>
      <c r="P94" s="2"/>
      <c r="Q94" s="2"/>
      <c r="R94" s="2"/>
    </row>
    <row r="95" spans="1:22" ht="78.599999999999994" customHeight="1">
      <c r="A95" s="466"/>
      <c r="B95" s="228">
        <v>405</v>
      </c>
      <c r="C95" s="263" t="s">
        <v>276</v>
      </c>
      <c r="D95" s="217" t="s">
        <v>20</v>
      </c>
      <c r="E95" s="463" t="s">
        <v>277</v>
      </c>
      <c r="F95" s="463"/>
      <c r="G95" s="214">
        <f t="shared" si="76"/>
        <v>2090</v>
      </c>
      <c r="H95" s="214">
        <f t="shared" si="76"/>
        <v>229.9</v>
      </c>
      <c r="I95" s="8"/>
      <c r="J95" s="13"/>
      <c r="K95" s="27"/>
      <c r="L95" s="26">
        <v>2090</v>
      </c>
      <c r="M95" s="26">
        <v>229.9</v>
      </c>
      <c r="N95" s="16"/>
      <c r="O95" s="3"/>
      <c r="P95" s="2"/>
      <c r="Q95" s="2"/>
      <c r="R95" s="2"/>
    </row>
    <row r="96" spans="1:22" ht="102.6" customHeight="1">
      <c r="A96" s="466"/>
      <c r="B96" s="228">
        <v>406</v>
      </c>
      <c r="C96" s="264" t="s">
        <v>288</v>
      </c>
      <c r="D96" s="217" t="s">
        <v>43</v>
      </c>
      <c r="E96" s="463" t="s">
        <v>278</v>
      </c>
      <c r="F96" s="463"/>
      <c r="G96" s="214">
        <f t="shared" si="76"/>
        <v>2090</v>
      </c>
      <c r="H96" s="214">
        <f t="shared" si="76"/>
        <v>229.9</v>
      </c>
      <c r="I96" s="8"/>
      <c r="J96" s="13"/>
      <c r="K96" s="27"/>
      <c r="L96" s="26">
        <v>2090</v>
      </c>
      <c r="M96" s="26">
        <v>229.9</v>
      </c>
      <c r="N96" s="16"/>
      <c r="O96" s="3"/>
      <c r="P96" s="2"/>
      <c r="Q96" s="2"/>
      <c r="R96" s="2"/>
    </row>
    <row r="97" spans="1:21" ht="64.150000000000006" customHeight="1">
      <c r="A97" s="466"/>
      <c r="B97" s="228">
        <v>407</v>
      </c>
      <c r="C97" s="265" t="s">
        <v>287</v>
      </c>
      <c r="D97" s="57" t="s">
        <v>44</v>
      </c>
      <c r="E97" s="463" t="s">
        <v>279</v>
      </c>
      <c r="F97" s="463"/>
      <c r="G97" s="214">
        <f t="shared" si="76"/>
        <v>600</v>
      </c>
      <c r="H97" s="214">
        <f t="shared" si="76"/>
        <v>0</v>
      </c>
      <c r="I97" s="8"/>
      <c r="J97" s="13"/>
      <c r="K97" s="27"/>
      <c r="L97" s="26">
        <v>600</v>
      </c>
      <c r="M97" s="26">
        <v>0</v>
      </c>
      <c r="N97" s="16"/>
      <c r="O97" s="3"/>
      <c r="P97" s="2"/>
      <c r="Q97" s="2"/>
      <c r="R97" s="2"/>
    </row>
    <row r="98" spans="1:21" ht="78.599999999999994" customHeight="1">
      <c r="A98" s="466"/>
      <c r="B98" s="280" t="s">
        <v>142</v>
      </c>
      <c r="C98" s="266" t="s">
        <v>286</v>
      </c>
      <c r="D98" s="267" t="s">
        <v>44</v>
      </c>
      <c r="E98" s="596" t="s">
        <v>280</v>
      </c>
      <c r="F98" s="597"/>
      <c r="G98" s="254">
        <f t="shared" ref="G98" si="77">L98*$I$83</f>
        <v>600</v>
      </c>
      <c r="H98" s="254">
        <f t="shared" ref="H98" si="78">M98*$I$83</f>
        <v>0</v>
      </c>
      <c r="I98" s="8"/>
      <c r="J98" s="13"/>
      <c r="K98" s="27"/>
      <c r="L98" s="126">
        <v>600</v>
      </c>
      <c r="M98" s="126">
        <v>0</v>
      </c>
      <c r="N98" s="16"/>
      <c r="O98" s="338"/>
      <c r="P98" s="2"/>
      <c r="Q98" s="2"/>
      <c r="R98" s="2"/>
    </row>
    <row r="99" spans="1:21" ht="54.6" customHeight="1">
      <c r="A99" s="466"/>
      <c r="B99" s="280" t="s">
        <v>415</v>
      </c>
      <c r="C99" s="345" t="s">
        <v>417</v>
      </c>
      <c r="D99" s="346" t="s">
        <v>47</v>
      </c>
      <c r="E99" s="512" t="s">
        <v>419</v>
      </c>
      <c r="F99" s="512"/>
      <c r="G99" s="254">
        <f t="shared" ref="G99" si="79">L99*$I$83</f>
        <v>135.82</v>
      </c>
      <c r="H99" s="254">
        <f t="shared" ref="H99" si="80">M99*$I$83</f>
        <v>13.52</v>
      </c>
      <c r="I99" s="8"/>
      <c r="J99" s="13"/>
      <c r="K99" s="27"/>
      <c r="L99" s="30">
        <v>135.82</v>
      </c>
      <c r="M99" s="30">
        <v>13.52</v>
      </c>
      <c r="N99" s="16"/>
      <c r="O99" s="3"/>
      <c r="P99" s="2"/>
      <c r="Q99" s="2"/>
      <c r="R99" s="2"/>
    </row>
    <row r="100" spans="1:21" ht="51" customHeight="1">
      <c r="A100" s="466"/>
      <c r="B100" s="280" t="s">
        <v>418</v>
      </c>
      <c r="C100" s="345" t="s">
        <v>416</v>
      </c>
      <c r="D100" s="346" t="s">
        <v>47</v>
      </c>
      <c r="E100" s="513" t="s">
        <v>419</v>
      </c>
      <c r="F100" s="514"/>
      <c r="G100" s="254">
        <f t="shared" ref="G100" si="81">L100*$I$83</f>
        <v>211.88</v>
      </c>
      <c r="H100" s="254">
        <f t="shared" ref="H100" si="82">M100*$I$83</f>
        <v>21.19</v>
      </c>
      <c r="I100" s="8"/>
      <c r="J100" s="13"/>
      <c r="K100" s="27"/>
      <c r="L100" s="30">
        <v>211.88</v>
      </c>
      <c r="M100" s="30">
        <v>21.19</v>
      </c>
      <c r="N100" s="16"/>
      <c r="O100" s="3"/>
      <c r="P100" s="2"/>
      <c r="Q100" s="2"/>
      <c r="R100" s="2"/>
    </row>
    <row r="101" spans="1:21" ht="55.15" customHeight="1">
      <c r="A101" s="466"/>
      <c r="B101" s="246">
        <v>419</v>
      </c>
      <c r="C101" s="232" t="s">
        <v>99</v>
      </c>
      <c r="D101" s="179" t="s">
        <v>8</v>
      </c>
      <c r="E101" s="515" t="s">
        <v>106</v>
      </c>
      <c r="F101" s="516"/>
      <c r="G101" s="214">
        <f>L101*$I$83</f>
        <v>2811</v>
      </c>
      <c r="H101" s="214">
        <f t="shared" ref="H101" si="83">M101*$I$83</f>
        <v>309.20999999999998</v>
      </c>
      <c r="I101" s="8"/>
      <c r="J101" s="13"/>
      <c r="K101" s="27"/>
      <c r="L101" s="31">
        <v>2811</v>
      </c>
      <c r="M101" s="25">
        <f>L101*0.11</f>
        <v>309.20999999999998</v>
      </c>
      <c r="N101" s="16"/>
      <c r="O101" s="3"/>
      <c r="P101" s="2"/>
      <c r="Q101" s="2"/>
      <c r="R101" s="2"/>
    </row>
    <row r="102" spans="1:21" ht="127.15" customHeight="1">
      <c r="A102" s="466"/>
      <c r="B102" s="215">
        <v>422</v>
      </c>
      <c r="C102" s="269" t="s">
        <v>289</v>
      </c>
      <c r="D102" s="270" t="s">
        <v>46</v>
      </c>
      <c r="E102" s="517" t="s">
        <v>90</v>
      </c>
      <c r="F102" s="517"/>
      <c r="G102" s="214">
        <f t="shared" ref="G102:G109" si="84">L102*$I$83</f>
        <v>531.5</v>
      </c>
      <c r="H102" s="214">
        <f t="shared" ref="H102:H109" si="85">M102*$I$83</f>
        <v>33</v>
      </c>
      <c r="I102" s="8"/>
      <c r="J102" s="13"/>
      <c r="K102" s="27"/>
      <c r="L102" s="30">
        <v>531.5</v>
      </c>
      <c r="M102" s="30">
        <v>33</v>
      </c>
      <c r="N102" s="16"/>
      <c r="O102" s="3"/>
      <c r="P102" s="2"/>
      <c r="Q102" s="2"/>
      <c r="R102" s="2"/>
    </row>
    <row r="103" spans="1:21" ht="88.9" customHeight="1">
      <c r="A103" s="466"/>
      <c r="B103" s="178" t="s">
        <v>328</v>
      </c>
      <c r="C103" s="340" t="s">
        <v>289</v>
      </c>
      <c r="D103" s="363" t="s">
        <v>46</v>
      </c>
      <c r="E103" s="523" t="s">
        <v>381</v>
      </c>
      <c r="F103" s="523"/>
      <c r="G103" s="254">
        <f t="shared" si="84"/>
        <v>119.95</v>
      </c>
      <c r="H103" s="254">
        <f t="shared" si="85"/>
        <v>0</v>
      </c>
      <c r="I103" s="8"/>
      <c r="J103" s="13"/>
      <c r="K103" s="27"/>
      <c r="L103" s="30">
        <v>119.95</v>
      </c>
      <c r="M103" s="30">
        <v>0</v>
      </c>
      <c r="N103" s="16"/>
      <c r="O103" s="3"/>
      <c r="P103" s="2"/>
      <c r="Q103" s="2"/>
      <c r="R103" s="2"/>
    </row>
    <row r="104" spans="1:21" ht="92.45" customHeight="1">
      <c r="A104" s="466"/>
      <c r="B104" s="178" t="s">
        <v>379</v>
      </c>
      <c r="C104" s="340" t="s">
        <v>329</v>
      </c>
      <c r="D104" s="363" t="s">
        <v>46</v>
      </c>
      <c r="E104" s="523" t="s">
        <v>380</v>
      </c>
      <c r="F104" s="523"/>
      <c r="G104" s="254">
        <f t="shared" ref="G104" si="86">L104*$I$83</f>
        <v>119.95</v>
      </c>
      <c r="H104" s="254">
        <f t="shared" ref="H104" si="87">M104*$I$83</f>
        <v>0</v>
      </c>
      <c r="I104" s="8"/>
      <c r="J104" s="13"/>
      <c r="K104" s="27"/>
      <c r="L104" s="30">
        <v>119.95</v>
      </c>
      <c r="M104" s="30">
        <v>0</v>
      </c>
      <c r="N104" s="190"/>
      <c r="O104" s="3"/>
      <c r="P104" s="2"/>
      <c r="Q104" s="2"/>
      <c r="R104" s="2"/>
      <c r="U104" s="5"/>
    </row>
    <row r="105" spans="1:21" ht="118.9" customHeight="1">
      <c r="A105" s="466"/>
      <c r="B105" s="215">
        <v>423</v>
      </c>
      <c r="C105" s="271" t="s">
        <v>32</v>
      </c>
      <c r="D105" s="230" t="s">
        <v>124</v>
      </c>
      <c r="E105" s="518" t="s">
        <v>281</v>
      </c>
      <c r="F105" s="518"/>
      <c r="G105" s="214">
        <f t="shared" si="84"/>
        <v>375000</v>
      </c>
      <c r="H105" s="214">
        <f t="shared" si="85"/>
        <v>67500</v>
      </c>
      <c r="I105" s="8"/>
      <c r="J105" s="13"/>
      <c r="K105" s="27"/>
      <c r="L105" s="194">
        <v>375000</v>
      </c>
      <c r="M105" s="127">
        <v>67500</v>
      </c>
      <c r="N105" s="189"/>
      <c r="O105" s="3"/>
      <c r="P105" s="2"/>
      <c r="Q105" s="2"/>
      <c r="R105" s="2"/>
    </row>
    <row r="106" spans="1:21" ht="121.9" customHeight="1">
      <c r="A106" s="466"/>
      <c r="B106" s="215">
        <v>424</v>
      </c>
      <c r="C106" s="272" t="s">
        <v>33</v>
      </c>
      <c r="D106" s="273" t="s">
        <v>22</v>
      </c>
      <c r="E106" s="375" t="s">
        <v>282</v>
      </c>
      <c r="F106" s="375"/>
      <c r="G106" s="214">
        <f t="shared" si="84"/>
        <v>274782</v>
      </c>
      <c r="H106" s="214">
        <f t="shared" si="85"/>
        <v>43965.120000000003</v>
      </c>
      <c r="I106" s="8"/>
      <c r="J106" s="13"/>
      <c r="K106" s="27"/>
      <c r="L106" s="194">
        <v>274782</v>
      </c>
      <c r="M106" s="127">
        <v>43965.120000000003</v>
      </c>
      <c r="N106" s="189"/>
      <c r="O106" s="3"/>
      <c r="P106" s="2"/>
      <c r="Q106" s="2"/>
      <c r="R106" s="2"/>
    </row>
    <row r="107" spans="1:21" ht="15" customHeight="1">
      <c r="A107" s="466"/>
      <c r="B107" s="178" t="s">
        <v>100</v>
      </c>
      <c r="C107" s="268" t="s">
        <v>34</v>
      </c>
      <c r="D107" s="188"/>
      <c r="E107" s="376"/>
      <c r="F107" s="376"/>
      <c r="G107" s="254">
        <f t="shared" si="84"/>
        <v>91090.23</v>
      </c>
      <c r="H107" s="254">
        <f t="shared" si="85"/>
        <v>10019.925299999999</v>
      </c>
      <c r="I107" s="8"/>
      <c r="J107" s="13"/>
      <c r="K107" s="27"/>
      <c r="L107" s="28">
        <v>91090.23</v>
      </c>
      <c r="M107" s="24">
        <f t="shared" ref="M107" si="88">0.11*L107</f>
        <v>10019.925299999999</v>
      </c>
      <c r="N107" s="16"/>
      <c r="O107" s="3"/>
      <c r="P107" s="2"/>
      <c r="Q107" s="2"/>
      <c r="R107" s="2"/>
    </row>
    <row r="108" spans="1:21" ht="15" customHeight="1">
      <c r="A108" s="466"/>
      <c r="B108" s="178" t="s">
        <v>101</v>
      </c>
      <c r="C108" s="268" t="s">
        <v>35</v>
      </c>
      <c r="D108" s="188"/>
      <c r="E108" s="376"/>
      <c r="F108" s="376"/>
      <c r="G108" s="254">
        <f t="shared" si="84"/>
        <v>40500</v>
      </c>
      <c r="H108" s="254">
        <f t="shared" si="85"/>
        <v>4455</v>
      </c>
      <c r="I108" s="8"/>
      <c r="J108" s="13"/>
      <c r="K108" s="27"/>
      <c r="L108" s="18">
        <v>40500</v>
      </c>
      <c r="M108" s="19">
        <f>0.11*L108</f>
        <v>4455</v>
      </c>
      <c r="N108" s="16"/>
      <c r="O108" s="3"/>
      <c r="P108" s="2"/>
      <c r="Q108" s="2"/>
      <c r="R108" s="2"/>
    </row>
    <row r="109" spans="1:21" ht="121.9" customHeight="1">
      <c r="A109" s="467"/>
      <c r="B109" s="253">
        <v>425</v>
      </c>
      <c r="C109" s="274" t="s">
        <v>290</v>
      </c>
      <c r="D109" s="275" t="s">
        <v>41</v>
      </c>
      <c r="E109" s="377" t="s">
        <v>283</v>
      </c>
      <c r="F109" s="377"/>
      <c r="G109" s="276">
        <f t="shared" si="84"/>
        <v>1200</v>
      </c>
      <c r="H109" s="276">
        <f t="shared" si="85"/>
        <v>120</v>
      </c>
      <c r="I109" s="112"/>
      <c r="J109" s="113"/>
      <c r="K109" s="86"/>
      <c r="L109" s="114">
        <v>1200</v>
      </c>
      <c r="M109" s="115">
        <v>120</v>
      </c>
      <c r="N109" s="284"/>
      <c r="O109" s="3"/>
      <c r="P109" s="2"/>
      <c r="Q109" s="2"/>
      <c r="R109" s="2"/>
    </row>
    <row r="110" spans="1:21" ht="79.900000000000006" customHeight="1">
      <c r="A110" s="111"/>
      <c r="B110" s="277">
        <v>427</v>
      </c>
      <c r="C110" s="278" t="s">
        <v>291</v>
      </c>
      <c r="D110" s="279" t="s">
        <v>10</v>
      </c>
      <c r="E110" s="519" t="s">
        <v>284</v>
      </c>
      <c r="F110" s="520"/>
      <c r="G110" s="201">
        <f t="shared" ref="G110" si="89">L110*$I$83</f>
        <v>7482.6054600000016</v>
      </c>
      <c r="H110" s="201">
        <f t="shared" ref="H110" si="90">M110*$I$83</f>
        <v>21.664374285714288</v>
      </c>
      <c r="I110" s="116"/>
      <c r="J110" s="117"/>
      <c r="K110" s="118"/>
      <c r="L110" s="119">
        <v>7482.6054600000016</v>
      </c>
      <c r="M110" s="120">
        <v>21.664374285714288</v>
      </c>
      <c r="N110" s="198"/>
      <c r="O110" s="3"/>
      <c r="P110" s="2"/>
      <c r="Q110" s="2"/>
      <c r="R110" s="2"/>
    </row>
    <row r="111" spans="1:21" ht="51" customHeight="1">
      <c r="A111" s="111"/>
      <c r="B111" s="277">
        <v>428</v>
      </c>
      <c r="C111" s="278" t="s">
        <v>292</v>
      </c>
      <c r="D111" s="279" t="s">
        <v>10</v>
      </c>
      <c r="E111" s="519" t="s">
        <v>294</v>
      </c>
      <c r="F111" s="520"/>
      <c r="G111" s="201">
        <f t="shared" ref="G111" si="91">L111*$I$83</f>
        <v>513.96800000000007</v>
      </c>
      <c r="H111" s="201">
        <f t="shared" ref="H111" si="92">M111*$I$83</f>
        <v>0</v>
      </c>
      <c r="I111" s="116"/>
      <c r="J111" s="117"/>
      <c r="K111" s="118"/>
      <c r="L111" s="119">
        <v>513.96800000000007</v>
      </c>
      <c r="M111" s="120">
        <v>0</v>
      </c>
      <c r="N111" s="198"/>
      <c r="O111" s="3"/>
      <c r="P111" s="2"/>
      <c r="Q111" s="2"/>
      <c r="R111" s="2"/>
    </row>
    <row r="112" spans="1:21" ht="38.450000000000003" customHeight="1">
      <c r="A112" s="111"/>
      <c r="B112" s="277">
        <v>430</v>
      </c>
      <c r="C112" s="278" t="s">
        <v>293</v>
      </c>
      <c r="D112" s="200" t="s">
        <v>10</v>
      </c>
      <c r="E112" s="519" t="s">
        <v>295</v>
      </c>
      <c r="F112" s="520"/>
      <c r="G112" s="201">
        <f t="shared" ref="G112" si="93">L112*$I$83</f>
        <v>1185.4271000000001</v>
      </c>
      <c r="H112" s="201">
        <f t="shared" ref="H112" si="94">M112*$I$83</f>
        <v>0</v>
      </c>
      <c r="I112" s="116"/>
      <c r="J112" s="117"/>
      <c r="K112" s="118"/>
      <c r="L112" s="119">
        <v>1185.4271000000001</v>
      </c>
      <c r="M112" s="120">
        <v>0</v>
      </c>
      <c r="N112" s="198"/>
      <c r="O112" s="3"/>
      <c r="P112" s="2"/>
      <c r="Q112" s="2"/>
      <c r="R112" s="2"/>
    </row>
    <row r="113" spans="1:18" ht="18.600000000000001" customHeight="1">
      <c r="A113" s="111"/>
      <c r="B113" s="277">
        <v>432</v>
      </c>
      <c r="C113" s="285" t="s">
        <v>296</v>
      </c>
      <c r="D113" s="200" t="s">
        <v>10</v>
      </c>
      <c r="E113" s="521" t="s">
        <v>157</v>
      </c>
      <c r="F113" s="522"/>
      <c r="G113" s="201">
        <f t="shared" ref="G113" si="95">L113*$I$83</f>
        <v>772.2</v>
      </c>
      <c r="H113" s="201">
        <f t="shared" ref="H113" si="96">M113*$I$83</f>
        <v>0</v>
      </c>
      <c r="I113" s="116"/>
      <c r="J113" s="117"/>
      <c r="K113" s="118"/>
      <c r="L113" s="119">
        <v>772.2</v>
      </c>
      <c r="M113" s="120">
        <v>0</v>
      </c>
      <c r="N113" s="198"/>
      <c r="O113" s="3"/>
      <c r="P113" s="2"/>
      <c r="Q113" s="2"/>
      <c r="R113" s="2"/>
    </row>
    <row r="114" spans="1:18" ht="51" customHeight="1">
      <c r="A114" s="111"/>
      <c r="B114" s="277">
        <v>450</v>
      </c>
      <c r="C114" s="199" t="s">
        <v>298</v>
      </c>
      <c r="D114" s="200" t="s">
        <v>10</v>
      </c>
      <c r="E114" s="593" t="s">
        <v>297</v>
      </c>
      <c r="F114" s="594"/>
      <c r="G114" s="201">
        <f t="shared" ref="G114" si="97">L114*$I$83</f>
        <v>4120</v>
      </c>
      <c r="H114" s="201">
        <f t="shared" ref="H114" si="98">M114*$I$83</f>
        <v>0</v>
      </c>
      <c r="I114" s="116"/>
      <c r="J114" s="117"/>
      <c r="K114" s="118"/>
      <c r="L114" s="119">
        <v>4120</v>
      </c>
      <c r="M114" s="120">
        <v>0</v>
      </c>
      <c r="N114" s="198"/>
      <c r="O114" s="3"/>
      <c r="P114" s="2"/>
      <c r="Q114" s="2"/>
      <c r="R114" s="2"/>
    </row>
    <row r="115" spans="1:18" ht="11.25" customHeight="1" thickBot="1">
      <c r="A115" s="524"/>
      <c r="B115" s="524"/>
      <c r="C115" s="524"/>
      <c r="D115" s="524"/>
      <c r="E115" s="524"/>
      <c r="F115" s="524"/>
      <c r="G115" s="524"/>
      <c r="H115" s="525"/>
      <c r="I115" s="6"/>
      <c r="J115" s="11"/>
      <c r="K115" s="15"/>
      <c r="L115" s="15"/>
      <c r="M115" s="15"/>
      <c r="N115" s="16"/>
      <c r="O115" s="3"/>
      <c r="P115" s="2"/>
      <c r="Q115" s="2"/>
      <c r="R115" s="2"/>
    </row>
    <row r="116" spans="1:18" ht="16.5" customHeight="1" thickTop="1">
      <c r="A116" s="439" t="s">
        <v>105</v>
      </c>
      <c r="B116" s="440"/>
      <c r="C116" s="440"/>
      <c r="D116" s="440"/>
      <c r="E116" s="440"/>
      <c r="F116" s="440"/>
      <c r="G116" s="445" t="s">
        <v>114</v>
      </c>
      <c r="H116" s="446"/>
      <c r="I116" s="526" t="s">
        <v>116</v>
      </c>
      <c r="J116" s="527"/>
      <c r="K116" s="15"/>
      <c r="L116" s="436" t="s">
        <v>40</v>
      </c>
      <c r="M116" s="436"/>
      <c r="N116" s="16"/>
      <c r="O116" s="3"/>
      <c r="P116" s="2"/>
      <c r="Q116" s="2"/>
      <c r="R116" s="2"/>
    </row>
    <row r="117" spans="1:18" ht="13.5" customHeight="1" thickBot="1">
      <c r="A117" s="441"/>
      <c r="B117" s="442"/>
      <c r="C117" s="442"/>
      <c r="D117" s="442"/>
      <c r="E117" s="442"/>
      <c r="F117" s="442"/>
      <c r="G117" s="443">
        <v>1</v>
      </c>
      <c r="H117" s="444"/>
      <c r="I117" s="437">
        <f>G117</f>
        <v>1</v>
      </c>
      <c r="J117" s="438"/>
      <c r="K117" s="15"/>
      <c r="L117" s="15"/>
      <c r="M117" s="15"/>
      <c r="N117" s="16"/>
      <c r="O117" s="3"/>
      <c r="P117" s="2"/>
      <c r="Q117" s="2"/>
      <c r="R117" s="2"/>
    </row>
    <row r="118" spans="1:18" ht="37.15" customHeight="1" thickTop="1">
      <c r="A118" s="447"/>
      <c r="B118" s="245">
        <v>700</v>
      </c>
      <c r="C118" s="247" t="s">
        <v>265</v>
      </c>
      <c r="D118" s="248"/>
      <c r="E118" s="448" t="s">
        <v>266</v>
      </c>
      <c r="F118" s="448"/>
      <c r="G118" s="249"/>
      <c r="H118" s="250"/>
      <c r="I118" s="9"/>
      <c r="J118" s="12"/>
      <c r="K118" s="15"/>
      <c r="L118" s="32"/>
      <c r="M118" s="33"/>
      <c r="N118" s="189"/>
      <c r="O118" s="3"/>
      <c r="P118" s="2"/>
      <c r="Q118" s="2"/>
      <c r="R118" s="2"/>
    </row>
    <row r="119" spans="1:18" ht="78.599999999999994" customHeight="1">
      <c r="A119" s="447"/>
      <c r="B119" s="286" t="s">
        <v>74</v>
      </c>
      <c r="C119" s="251" t="s">
        <v>267</v>
      </c>
      <c r="D119" s="180" t="s">
        <v>26</v>
      </c>
      <c r="E119" s="449" t="s">
        <v>268</v>
      </c>
      <c r="F119" s="449"/>
      <c r="G119" s="252">
        <f>L119*$I$117</f>
        <v>158.56</v>
      </c>
      <c r="H119" s="252">
        <f>M119*$I$117</f>
        <v>17.47</v>
      </c>
      <c r="I119" s="9"/>
      <c r="J119" s="12"/>
      <c r="K119" s="15"/>
      <c r="L119" s="140">
        <v>158.56</v>
      </c>
      <c r="M119" s="141">
        <v>17.47</v>
      </c>
      <c r="N119" s="189"/>
      <c r="O119" s="3"/>
      <c r="P119" s="2"/>
      <c r="Q119" s="2"/>
      <c r="R119" s="2"/>
    </row>
    <row r="120" spans="1:18" ht="72.599999999999994" customHeight="1">
      <c r="A120" s="447"/>
      <c r="B120" s="286" t="s">
        <v>75</v>
      </c>
      <c r="C120" s="251" t="s">
        <v>269</v>
      </c>
      <c r="D120" s="180" t="s">
        <v>27</v>
      </c>
      <c r="E120" s="449" t="s">
        <v>268</v>
      </c>
      <c r="F120" s="449"/>
      <c r="G120" s="252">
        <f>L120*$I$117</f>
        <v>860</v>
      </c>
      <c r="H120" s="252">
        <f>M120*$I$117</f>
        <v>0</v>
      </c>
      <c r="I120" s="9"/>
      <c r="J120" s="12"/>
      <c r="K120" s="15"/>
      <c r="L120" s="140">
        <v>860</v>
      </c>
      <c r="M120" s="141">
        <v>0</v>
      </c>
      <c r="N120" s="189"/>
      <c r="O120" s="3"/>
      <c r="P120" s="2"/>
      <c r="Q120" s="2"/>
      <c r="R120" s="2"/>
    </row>
    <row r="121" spans="1:18" ht="15" customHeight="1" thickBot="1">
      <c r="A121" s="381"/>
      <c r="B121" s="381"/>
      <c r="C121" s="381"/>
      <c r="D121" s="381"/>
      <c r="E121" s="381"/>
      <c r="F121" s="381"/>
      <c r="G121" s="381"/>
      <c r="H121" s="382"/>
      <c r="I121" s="6"/>
      <c r="J121" s="12"/>
      <c r="K121" s="15"/>
      <c r="N121" s="16"/>
      <c r="O121" s="3"/>
      <c r="P121" s="2"/>
      <c r="Q121" s="2"/>
      <c r="R121" s="2"/>
    </row>
    <row r="122" spans="1:18" ht="17.25" customHeight="1" thickTop="1">
      <c r="A122" s="529" t="s">
        <v>102</v>
      </c>
      <c r="B122" s="530"/>
      <c r="C122" s="530"/>
      <c r="D122" s="530"/>
      <c r="E122" s="530"/>
      <c r="F122" s="531"/>
      <c r="G122" s="535" t="s">
        <v>114</v>
      </c>
      <c r="H122" s="536"/>
      <c r="I122" s="503" t="s">
        <v>87</v>
      </c>
      <c r="J122" s="503"/>
      <c r="K122" s="15"/>
      <c r="N122" s="16"/>
      <c r="O122" s="3"/>
      <c r="P122" s="2"/>
      <c r="Q122" s="2"/>
      <c r="R122" s="2"/>
    </row>
    <row r="123" spans="1:18" ht="15.75" customHeight="1" thickBot="1">
      <c r="A123" s="532"/>
      <c r="B123" s="533"/>
      <c r="C123" s="533"/>
      <c r="D123" s="533"/>
      <c r="E123" s="533"/>
      <c r="F123" s="534"/>
      <c r="G123" s="537">
        <v>1</v>
      </c>
      <c r="H123" s="538"/>
      <c r="I123" s="48">
        <f>G123</f>
        <v>1</v>
      </c>
      <c r="J123" s="4"/>
      <c r="K123" s="15"/>
      <c r="N123" s="16"/>
      <c r="O123" s="3"/>
      <c r="P123" s="2"/>
      <c r="Q123" s="2"/>
      <c r="R123" s="2"/>
    </row>
    <row r="124" spans="1:18" ht="49.15" customHeight="1" thickTop="1">
      <c r="A124" s="379"/>
      <c r="B124" s="221">
        <v>900</v>
      </c>
      <c r="C124" s="222" t="s">
        <v>235</v>
      </c>
      <c r="D124" s="223" t="s">
        <v>11</v>
      </c>
      <c r="E124" s="424" t="s">
        <v>236</v>
      </c>
      <c r="F124" s="424"/>
      <c r="G124" s="224"/>
      <c r="H124" s="225"/>
      <c r="I124" s="8"/>
      <c r="J124" s="13"/>
      <c r="K124" s="27"/>
      <c r="L124" s="35"/>
      <c r="M124" s="21"/>
      <c r="N124" s="189"/>
      <c r="O124" s="3"/>
      <c r="P124" s="2"/>
      <c r="Q124" s="2"/>
      <c r="R124" s="2"/>
    </row>
    <row r="125" spans="1:18" ht="15" customHeight="1">
      <c r="A125" s="379"/>
      <c r="B125" s="287" t="s">
        <v>76</v>
      </c>
      <c r="C125" s="226" t="s">
        <v>12</v>
      </c>
      <c r="D125" s="227"/>
      <c r="E125" s="425"/>
      <c r="F125" s="425"/>
      <c r="G125" s="219">
        <f>L125*$I$123</f>
        <v>1854.6000000000001</v>
      </c>
      <c r="H125" s="220">
        <f>M125*$I$123</f>
        <v>204.00600000000003</v>
      </c>
      <c r="I125" s="8"/>
      <c r="J125" s="13"/>
      <c r="K125" s="27"/>
      <c r="L125" s="25">
        <v>1854.6000000000001</v>
      </c>
      <c r="M125" s="25">
        <v>204.00600000000003</v>
      </c>
      <c r="N125" s="16"/>
      <c r="O125" s="3"/>
      <c r="P125" s="2"/>
      <c r="Q125" s="2"/>
      <c r="R125" s="2"/>
    </row>
    <row r="126" spans="1:18" ht="15" customHeight="1">
      <c r="A126" s="379"/>
      <c r="B126" s="287" t="s">
        <v>77</v>
      </c>
      <c r="C126" s="226" t="s">
        <v>13</v>
      </c>
      <c r="D126" s="227"/>
      <c r="E126" s="425"/>
      <c r="F126" s="425"/>
      <c r="G126" s="219">
        <f>L126*$I$123</f>
        <v>2270.4</v>
      </c>
      <c r="H126" s="220">
        <f>M126*$I$123</f>
        <v>249.744</v>
      </c>
      <c r="I126" s="8"/>
      <c r="J126" s="13"/>
      <c r="K126" s="27"/>
      <c r="L126" s="25">
        <v>2270.4</v>
      </c>
      <c r="M126" s="25">
        <v>249.744</v>
      </c>
      <c r="N126" s="16"/>
      <c r="O126" s="3"/>
      <c r="P126" s="2"/>
      <c r="Q126" s="2"/>
      <c r="R126" s="2"/>
    </row>
    <row r="127" spans="1:18" ht="49.9" customHeight="1">
      <c r="A127" s="379"/>
      <c r="B127" s="228">
        <v>901</v>
      </c>
      <c r="C127" s="229" t="s">
        <v>237</v>
      </c>
      <c r="D127" s="230" t="s">
        <v>11</v>
      </c>
      <c r="E127" s="426" t="s">
        <v>238</v>
      </c>
      <c r="F127" s="426"/>
      <c r="G127" s="213"/>
      <c r="H127" s="231"/>
      <c r="I127" s="8"/>
      <c r="J127" s="12"/>
      <c r="K127" s="15"/>
      <c r="L127" s="36"/>
      <c r="M127" s="36"/>
      <c r="N127" s="189"/>
      <c r="O127" s="3"/>
      <c r="P127" s="2"/>
      <c r="Q127" s="2"/>
      <c r="R127" s="2"/>
    </row>
    <row r="128" spans="1:18" ht="15" customHeight="1">
      <c r="A128" s="379"/>
      <c r="B128" s="287" t="s">
        <v>78</v>
      </c>
      <c r="C128" s="226" t="s">
        <v>12</v>
      </c>
      <c r="D128" s="227"/>
      <c r="E128" s="425"/>
      <c r="F128" s="425"/>
      <c r="G128" s="219">
        <f>L128*$I$123</f>
        <v>2555.3000000000002</v>
      </c>
      <c r="H128" s="220">
        <f t="shared" ref="H128:H129" si="99">M128*$I$123</f>
        <v>281.08300000000003</v>
      </c>
      <c r="I128" s="8"/>
      <c r="J128" s="13"/>
      <c r="K128" s="27"/>
      <c r="L128" s="25">
        <v>2555.3000000000002</v>
      </c>
      <c r="M128" s="25">
        <v>281.08300000000003</v>
      </c>
      <c r="N128" s="16"/>
      <c r="O128" s="3"/>
      <c r="P128" s="2"/>
      <c r="Q128" s="2"/>
      <c r="R128" s="2"/>
    </row>
    <row r="129" spans="1:18" ht="15" customHeight="1">
      <c r="A129" s="379"/>
      <c r="B129" s="287" t="s">
        <v>80</v>
      </c>
      <c r="C129" s="226" t="s">
        <v>13</v>
      </c>
      <c r="D129" s="227"/>
      <c r="E129" s="425"/>
      <c r="F129" s="425"/>
      <c r="G129" s="219">
        <f>L129*$I$123</f>
        <v>3089.9</v>
      </c>
      <c r="H129" s="220">
        <f t="shared" si="99"/>
        <v>339.88900000000001</v>
      </c>
      <c r="I129" s="8"/>
      <c r="J129" s="13"/>
      <c r="K129" s="27"/>
      <c r="L129" s="25">
        <v>3089.9</v>
      </c>
      <c r="M129" s="25">
        <v>339.88900000000001</v>
      </c>
      <c r="N129" s="16"/>
      <c r="O129" s="3"/>
      <c r="P129" s="2"/>
      <c r="Q129" s="2"/>
      <c r="R129" s="2"/>
    </row>
    <row r="130" spans="1:18" ht="15" customHeight="1">
      <c r="A130" s="379"/>
      <c r="B130" s="228">
        <v>902</v>
      </c>
      <c r="C130" s="232" t="s">
        <v>14</v>
      </c>
      <c r="D130" s="179"/>
      <c r="E130" s="427"/>
      <c r="F130" s="428"/>
      <c r="G130" s="213"/>
      <c r="H130" s="214"/>
      <c r="I130" s="8"/>
      <c r="J130" s="12"/>
      <c r="K130" s="15"/>
      <c r="L130" s="25"/>
      <c r="M130" s="21"/>
      <c r="N130" s="16"/>
      <c r="O130" s="3"/>
      <c r="P130" s="2"/>
      <c r="Q130" s="2"/>
      <c r="R130" s="2"/>
    </row>
    <row r="131" spans="1:18" ht="52.9" customHeight="1">
      <c r="A131" s="379"/>
      <c r="B131" s="288" t="s">
        <v>81</v>
      </c>
      <c r="C131" s="233" t="s">
        <v>15</v>
      </c>
      <c r="D131" s="227" t="s">
        <v>16</v>
      </c>
      <c r="E131" s="429" t="s">
        <v>239</v>
      </c>
      <c r="F131" s="429"/>
      <c r="G131" s="219">
        <f>L131*$I$123</f>
        <v>233.13312307692308</v>
      </c>
      <c r="H131" s="220">
        <f>M131*$I$123</f>
        <v>25.644643538461541</v>
      </c>
      <c r="I131" s="8"/>
      <c r="J131" s="13"/>
      <c r="K131" s="27"/>
      <c r="L131" s="37">
        <v>233.13312307692308</v>
      </c>
      <c r="M131" s="25">
        <v>25.644643538461541</v>
      </c>
      <c r="N131" s="189"/>
      <c r="O131" s="3"/>
      <c r="P131" s="2"/>
      <c r="Q131" s="2"/>
      <c r="R131" s="2"/>
    </row>
    <row r="132" spans="1:18" ht="60" customHeight="1">
      <c r="A132" s="379"/>
      <c r="B132" s="288" t="s">
        <v>82</v>
      </c>
      <c r="C132" s="226" t="s">
        <v>240</v>
      </c>
      <c r="D132" s="227" t="s">
        <v>16</v>
      </c>
      <c r="E132" s="435" t="s">
        <v>241</v>
      </c>
      <c r="F132" s="435"/>
      <c r="G132" s="219">
        <f>L132*$I$123</f>
        <v>912.41085625000005</v>
      </c>
      <c r="H132" s="220">
        <f t="shared" ref="H132:H134" si="100">M132*$I$123</f>
        <v>100.36519418750001</v>
      </c>
      <c r="I132" s="8"/>
      <c r="J132" s="13"/>
      <c r="K132" s="27"/>
      <c r="L132" s="38">
        <v>912.41085625000005</v>
      </c>
      <c r="M132" s="25">
        <v>100.36519418750001</v>
      </c>
      <c r="N132" s="189"/>
      <c r="O132" s="3"/>
      <c r="P132" s="2"/>
      <c r="Q132" s="2"/>
      <c r="R132" s="2"/>
    </row>
    <row r="133" spans="1:18" ht="55.9" customHeight="1">
      <c r="A133" s="379"/>
      <c r="B133" s="288" t="s">
        <v>83</v>
      </c>
      <c r="C133" s="226" t="s">
        <v>242</v>
      </c>
      <c r="D133" s="227" t="s">
        <v>16</v>
      </c>
      <c r="E133" s="435" t="s">
        <v>243</v>
      </c>
      <c r="F133" s="435"/>
      <c r="G133" s="219">
        <f>L133*$I$123</f>
        <v>2020.300225</v>
      </c>
      <c r="H133" s="220">
        <f t="shared" si="100"/>
        <v>222.23302475</v>
      </c>
      <c r="I133" s="8"/>
      <c r="J133" s="13"/>
      <c r="K133" s="27"/>
      <c r="L133" s="38">
        <v>2020.300225</v>
      </c>
      <c r="M133" s="25">
        <v>222.23302475</v>
      </c>
      <c r="N133" s="189"/>
      <c r="O133" s="3"/>
      <c r="P133" s="2"/>
      <c r="Q133" s="2"/>
      <c r="R133" s="2"/>
    </row>
    <row r="134" spans="1:18" ht="51" customHeight="1">
      <c r="A134" s="379"/>
      <c r="B134" s="288" t="s">
        <v>84</v>
      </c>
      <c r="C134" s="226" t="s">
        <v>244</v>
      </c>
      <c r="D134" s="227" t="s">
        <v>16</v>
      </c>
      <c r="E134" s="435" t="s">
        <v>245</v>
      </c>
      <c r="F134" s="435"/>
      <c r="G134" s="219">
        <f>L134*$I$123</f>
        <v>674</v>
      </c>
      <c r="H134" s="220">
        <f t="shared" si="100"/>
        <v>65</v>
      </c>
      <c r="I134" s="8"/>
      <c r="J134" s="13"/>
      <c r="K134" s="27"/>
      <c r="L134" s="38">
        <v>674</v>
      </c>
      <c r="M134" s="25">
        <v>65</v>
      </c>
      <c r="N134" s="189"/>
      <c r="O134" s="3"/>
      <c r="P134" s="2"/>
      <c r="Q134" s="2"/>
      <c r="R134" s="2"/>
    </row>
    <row r="135" spans="1:18" ht="53.45" customHeight="1">
      <c r="A135" s="379"/>
      <c r="B135" s="288" t="s">
        <v>85</v>
      </c>
      <c r="C135" s="226" t="s">
        <v>246</v>
      </c>
      <c r="D135" s="227" t="s">
        <v>16</v>
      </c>
      <c r="E135" s="435" t="s">
        <v>247</v>
      </c>
      <c r="F135" s="435"/>
      <c r="G135" s="219">
        <f>L135*$I$123</f>
        <v>122.5</v>
      </c>
      <c r="H135" s="220">
        <f>M135*$I$123</f>
        <v>12</v>
      </c>
      <c r="I135" s="8"/>
      <c r="J135" s="13"/>
      <c r="K135" s="27"/>
      <c r="L135" s="38">
        <v>122.5</v>
      </c>
      <c r="M135" s="25">
        <v>12</v>
      </c>
      <c r="N135" s="189"/>
      <c r="O135" s="3"/>
      <c r="P135" s="2"/>
      <c r="Q135" s="2"/>
      <c r="R135" s="2"/>
    </row>
    <row r="136" spans="1:18" ht="43.9" customHeight="1">
      <c r="A136" s="379"/>
      <c r="B136" s="228">
        <v>903</v>
      </c>
      <c r="C136" s="234" t="s">
        <v>248</v>
      </c>
      <c r="D136" s="217" t="s">
        <v>17</v>
      </c>
      <c r="E136" s="426" t="s">
        <v>249</v>
      </c>
      <c r="F136" s="426"/>
      <c r="G136" s="213"/>
      <c r="H136" s="214"/>
      <c r="I136" s="8"/>
      <c r="J136" s="12"/>
      <c r="K136" s="15"/>
      <c r="L136" s="39"/>
      <c r="M136" s="21"/>
      <c r="N136" s="189"/>
      <c r="O136" s="3"/>
      <c r="P136" s="2"/>
      <c r="Q136" s="2"/>
      <c r="R136" s="2"/>
    </row>
    <row r="137" spans="1:18" ht="23.25" customHeight="1">
      <c r="A137" s="379"/>
      <c r="B137" s="289" t="s">
        <v>86</v>
      </c>
      <c r="C137" s="226" t="s">
        <v>12</v>
      </c>
      <c r="D137" s="227" t="s">
        <v>17</v>
      </c>
      <c r="E137" s="425"/>
      <c r="F137" s="425"/>
      <c r="G137" s="219">
        <f>L137*$I$123</f>
        <v>1307.9000000000001</v>
      </c>
      <c r="H137" s="220">
        <f>M137*$I$123</f>
        <v>143.869</v>
      </c>
      <c r="I137" s="8"/>
      <c r="J137" s="13"/>
      <c r="K137" s="27"/>
      <c r="L137" s="25">
        <v>1307.9000000000001</v>
      </c>
      <c r="M137" s="25">
        <v>143.869</v>
      </c>
      <c r="N137" s="16"/>
      <c r="O137" s="3"/>
      <c r="P137" s="2"/>
      <c r="Q137" s="2"/>
      <c r="R137" s="2"/>
    </row>
    <row r="138" spans="1:18" ht="25.5" customHeight="1">
      <c r="A138" s="379"/>
      <c r="B138" s="289" t="s">
        <v>79</v>
      </c>
      <c r="C138" s="226" t="s">
        <v>13</v>
      </c>
      <c r="D138" s="227" t="s">
        <v>17</v>
      </c>
      <c r="E138" s="425"/>
      <c r="F138" s="425"/>
      <c r="G138" s="219">
        <f t="shared" ref="G138:G145" si="101">L138*$I$123</f>
        <v>1486.1000000000001</v>
      </c>
      <c r="H138" s="220">
        <f t="shared" ref="H138:H153" si="102">M138*$I$123</f>
        <v>163.471</v>
      </c>
      <c r="I138" s="8"/>
      <c r="J138" s="13"/>
      <c r="K138" s="27"/>
      <c r="L138" s="25">
        <v>1486.1000000000001</v>
      </c>
      <c r="M138" s="25">
        <v>163.471</v>
      </c>
      <c r="N138" s="16"/>
      <c r="O138" s="3"/>
      <c r="P138" s="2"/>
      <c r="Q138" s="2"/>
      <c r="R138" s="2"/>
    </row>
    <row r="139" spans="1:18" ht="118.9" customHeight="1">
      <c r="A139" s="379"/>
      <c r="B139" s="235">
        <v>904</v>
      </c>
      <c r="C139" s="236" t="s">
        <v>250</v>
      </c>
      <c r="D139" s="212" t="s">
        <v>10</v>
      </c>
      <c r="E139" s="610" t="s">
        <v>251</v>
      </c>
      <c r="F139" s="610"/>
      <c r="G139" s="213">
        <f t="shared" si="101"/>
        <v>21700</v>
      </c>
      <c r="H139" s="214">
        <f t="shared" si="102"/>
        <v>2387</v>
      </c>
      <c r="I139" s="8"/>
      <c r="J139" s="12"/>
      <c r="K139" s="21"/>
      <c r="L139" s="23">
        <v>21700</v>
      </c>
      <c r="M139" s="23">
        <v>2387</v>
      </c>
      <c r="N139" s="189"/>
      <c r="O139" s="3"/>
      <c r="P139" s="2"/>
      <c r="Q139" s="2"/>
      <c r="R139" s="2"/>
    </row>
    <row r="140" spans="1:18" ht="126" customHeight="1">
      <c r="A140" s="379"/>
      <c r="B140" s="290" t="s">
        <v>91</v>
      </c>
      <c r="C140" s="237" t="s">
        <v>263</v>
      </c>
      <c r="D140" s="238" t="s">
        <v>10</v>
      </c>
      <c r="E140" s="429" t="s">
        <v>252</v>
      </c>
      <c r="F140" s="429"/>
      <c r="G140" s="219">
        <f t="shared" si="101"/>
        <v>20884</v>
      </c>
      <c r="H140" s="220">
        <f t="shared" si="102"/>
        <v>2297.2399999999998</v>
      </c>
      <c r="I140" s="8"/>
      <c r="J140" s="12"/>
      <c r="K140" s="21"/>
      <c r="L140" s="18">
        <v>20884</v>
      </c>
      <c r="M140" s="18">
        <v>2297.2399999999998</v>
      </c>
      <c r="N140" s="189"/>
      <c r="O140" s="3"/>
      <c r="P140" s="4"/>
      <c r="Q140" s="4"/>
      <c r="R140" s="4"/>
    </row>
    <row r="141" spans="1:18" ht="270" customHeight="1">
      <c r="A141" s="379"/>
      <c r="B141" s="239" t="s">
        <v>92</v>
      </c>
      <c r="C141" s="240" t="s">
        <v>253</v>
      </c>
      <c r="D141" s="58" t="s">
        <v>45</v>
      </c>
      <c r="E141" s="387" t="s">
        <v>254</v>
      </c>
      <c r="F141" s="388"/>
      <c r="G141" s="213">
        <f t="shared" si="101"/>
        <v>1945000</v>
      </c>
      <c r="H141" s="214">
        <f t="shared" si="102"/>
        <v>213950</v>
      </c>
      <c r="I141" s="8"/>
      <c r="J141" s="12"/>
      <c r="K141" s="18"/>
      <c r="L141" s="30">
        <v>1945000</v>
      </c>
      <c r="M141" s="30">
        <f t="shared" ref="M141" si="103">0.11*L141</f>
        <v>213950</v>
      </c>
      <c r="N141" s="189"/>
      <c r="O141" s="3"/>
      <c r="P141" s="384"/>
      <c r="Q141" s="384"/>
      <c r="R141" s="4"/>
    </row>
    <row r="142" spans="1:18" ht="116.45" customHeight="1">
      <c r="A142" s="379"/>
      <c r="B142" s="215">
        <v>906</v>
      </c>
      <c r="C142" s="241" t="s">
        <v>255</v>
      </c>
      <c r="D142" s="57" t="s">
        <v>48</v>
      </c>
      <c r="E142" s="391" t="s">
        <v>256</v>
      </c>
      <c r="F142" s="391"/>
      <c r="G142" s="213">
        <f t="shared" si="101"/>
        <v>753293.31</v>
      </c>
      <c r="H142" s="214">
        <f t="shared" si="102"/>
        <v>97928.13</v>
      </c>
      <c r="I142" s="8"/>
      <c r="J142" s="12"/>
      <c r="K142" s="21"/>
      <c r="L142" s="127">
        <v>753293.31</v>
      </c>
      <c r="M142" s="127">
        <v>97928.13</v>
      </c>
      <c r="N142" s="189"/>
      <c r="O142" s="3"/>
      <c r="P142" s="49"/>
      <c r="Q142" s="49"/>
      <c r="R142" s="4"/>
    </row>
    <row r="143" spans="1:18" ht="90.6" customHeight="1">
      <c r="A143" s="379"/>
      <c r="B143" s="215">
        <v>907</v>
      </c>
      <c r="C143" s="242" t="s">
        <v>257</v>
      </c>
      <c r="D143" s="57" t="s">
        <v>48</v>
      </c>
      <c r="E143" s="408" t="s">
        <v>258</v>
      </c>
      <c r="F143" s="408"/>
      <c r="G143" s="213">
        <f t="shared" si="101"/>
        <v>1637939.1</v>
      </c>
      <c r="H143" s="214">
        <f t="shared" si="102"/>
        <v>81896.960000000006</v>
      </c>
      <c r="I143" s="9"/>
      <c r="J143" s="12"/>
      <c r="K143" s="15"/>
      <c r="L143" s="24">
        <v>1637939.1</v>
      </c>
      <c r="M143" s="24">
        <v>81896.960000000006</v>
      </c>
      <c r="N143" s="16"/>
      <c r="O143" s="3"/>
      <c r="P143" s="49"/>
      <c r="Q143" s="49"/>
      <c r="R143" s="4"/>
    </row>
    <row r="144" spans="1:18" ht="92.45" customHeight="1">
      <c r="A144" s="379"/>
      <c r="B144" s="210">
        <v>908</v>
      </c>
      <c r="C144" s="211" t="s">
        <v>259</v>
      </c>
      <c r="D144" s="212" t="s">
        <v>7</v>
      </c>
      <c r="E144" s="389" t="s">
        <v>260</v>
      </c>
      <c r="F144" s="390"/>
      <c r="G144" s="213">
        <f t="shared" si="101"/>
        <v>45383</v>
      </c>
      <c r="H144" s="214">
        <f t="shared" si="102"/>
        <v>4992</v>
      </c>
      <c r="I144" s="8"/>
      <c r="J144" s="12"/>
      <c r="K144" s="20"/>
      <c r="L144" s="18">
        <v>45383</v>
      </c>
      <c r="M144" s="18">
        <v>4992</v>
      </c>
      <c r="N144" s="189"/>
      <c r="O144" s="3"/>
      <c r="P144" s="385"/>
      <c r="Q144" s="385"/>
      <c r="R144" s="4"/>
    </row>
    <row r="145" spans="1:18" ht="114.6" customHeight="1">
      <c r="A145" s="379"/>
      <c r="B145" s="291" t="s">
        <v>93</v>
      </c>
      <c r="C145" s="243" t="s">
        <v>117</v>
      </c>
      <c r="D145" s="337" t="s">
        <v>37</v>
      </c>
      <c r="E145" s="404" t="s">
        <v>261</v>
      </c>
      <c r="F145" s="405"/>
      <c r="G145" s="219">
        <f t="shared" si="101"/>
        <v>30691.5</v>
      </c>
      <c r="H145" s="220">
        <f t="shared" si="102"/>
        <v>3100</v>
      </c>
      <c r="I145" s="8"/>
      <c r="J145" s="12"/>
      <c r="K145" s="40"/>
      <c r="L145" s="41">
        <v>30691.5</v>
      </c>
      <c r="M145" s="42">
        <v>3100</v>
      </c>
      <c r="N145" s="189"/>
      <c r="O145" s="3"/>
      <c r="P145" s="386"/>
      <c r="Q145" s="386"/>
      <c r="R145" s="4"/>
    </row>
    <row r="146" spans="1:18" ht="91.9" customHeight="1">
      <c r="A146" s="379"/>
      <c r="B146" s="291" t="s">
        <v>194</v>
      </c>
      <c r="C146" s="243" t="s">
        <v>264</v>
      </c>
      <c r="D146" s="244" t="s">
        <v>8</v>
      </c>
      <c r="E146" s="404" t="s">
        <v>262</v>
      </c>
      <c r="F146" s="405"/>
      <c r="G146" s="219">
        <f t="shared" ref="G146" si="104">L146*$I$123</f>
        <v>15000</v>
      </c>
      <c r="H146" s="220">
        <f t="shared" ref="H146" si="105">M146*$I$123</f>
        <v>1800</v>
      </c>
      <c r="I146" s="8"/>
      <c r="J146" s="12"/>
      <c r="K146" s="40"/>
      <c r="L146" s="41">
        <v>15000</v>
      </c>
      <c r="M146" s="42">
        <v>1800</v>
      </c>
      <c r="N146" s="190"/>
      <c r="O146" s="3"/>
      <c r="P146" s="150"/>
      <c r="Q146" s="150"/>
      <c r="R146" s="4"/>
    </row>
    <row r="147" spans="1:18" ht="66.599999999999994" customHeight="1">
      <c r="A147" s="379"/>
      <c r="B147" s="210">
        <v>909</v>
      </c>
      <c r="C147" s="211" t="s">
        <v>233</v>
      </c>
      <c r="D147" s="212" t="s">
        <v>8</v>
      </c>
      <c r="E147" s="389" t="s">
        <v>234</v>
      </c>
      <c r="F147" s="390"/>
      <c r="G147" s="213"/>
      <c r="H147" s="214"/>
      <c r="I147" s="8"/>
      <c r="J147" s="12"/>
      <c r="K147" s="20"/>
      <c r="L147" s="21"/>
      <c r="M147" s="18"/>
      <c r="N147" s="189"/>
      <c r="O147" s="3"/>
      <c r="P147" s="4"/>
      <c r="Q147" s="4"/>
      <c r="R147" s="4"/>
    </row>
    <row r="148" spans="1:18" ht="24.75" customHeight="1">
      <c r="A148" s="379"/>
      <c r="B148" s="292" t="s">
        <v>94</v>
      </c>
      <c r="C148" s="218" t="s">
        <v>55</v>
      </c>
      <c r="D148" s="336" t="s">
        <v>9</v>
      </c>
      <c r="E148" s="406"/>
      <c r="F148" s="407"/>
      <c r="G148" s="219">
        <f t="shared" ref="G148:G152" si="106">L148*$I$123</f>
        <v>55209.504999999997</v>
      </c>
      <c r="H148" s="220">
        <f t="shared" si="102"/>
        <v>6625.1405999999997</v>
      </c>
      <c r="I148" s="8"/>
      <c r="J148" s="12"/>
      <c r="K148" s="18"/>
      <c r="L148" s="18">
        <v>55209.504999999997</v>
      </c>
      <c r="M148" s="18">
        <v>6625.1405999999997</v>
      </c>
      <c r="N148" s="189"/>
      <c r="O148" s="3"/>
      <c r="P148" s="4"/>
      <c r="Q148" s="4"/>
      <c r="R148" s="4"/>
    </row>
    <row r="149" spans="1:18" ht="27" customHeight="1">
      <c r="A149" s="379"/>
      <c r="B149" s="292" t="s">
        <v>95</v>
      </c>
      <c r="C149" s="218" t="s">
        <v>56</v>
      </c>
      <c r="D149" s="336" t="s">
        <v>9</v>
      </c>
      <c r="E149" s="406"/>
      <c r="F149" s="407"/>
      <c r="G149" s="219">
        <f t="shared" si="106"/>
        <v>45386.184999999998</v>
      </c>
      <c r="H149" s="220">
        <f t="shared" si="102"/>
        <v>5446.3421999999991</v>
      </c>
      <c r="I149" s="8"/>
      <c r="J149" s="12"/>
      <c r="K149" s="18"/>
      <c r="L149" s="18">
        <v>45386.184999999998</v>
      </c>
      <c r="M149" s="18">
        <v>5446.3421999999991</v>
      </c>
      <c r="N149" s="189"/>
      <c r="O149" s="3"/>
      <c r="P149" s="4"/>
      <c r="Q149" s="4"/>
      <c r="R149" s="4"/>
    </row>
    <row r="150" spans="1:18" ht="27" customHeight="1">
      <c r="A150" s="379"/>
      <c r="B150" s="292" t="s">
        <v>96</v>
      </c>
      <c r="C150" s="218" t="s">
        <v>57</v>
      </c>
      <c r="D150" s="336" t="s">
        <v>9</v>
      </c>
      <c r="E150" s="406"/>
      <c r="F150" s="407"/>
      <c r="G150" s="219">
        <f t="shared" si="106"/>
        <v>39649.324000000001</v>
      </c>
      <c r="H150" s="220">
        <f t="shared" si="102"/>
        <v>4757.9188800000002</v>
      </c>
      <c r="I150" s="8"/>
      <c r="J150" s="12"/>
      <c r="K150" s="18"/>
      <c r="L150" s="18">
        <v>39649.324000000001</v>
      </c>
      <c r="M150" s="18">
        <v>4757.9188800000002</v>
      </c>
      <c r="N150" s="189"/>
      <c r="O150" s="3"/>
      <c r="P150" s="4"/>
      <c r="Q150" s="4"/>
      <c r="R150" s="4"/>
    </row>
    <row r="151" spans="1:18" ht="23.25" customHeight="1">
      <c r="A151" s="379"/>
      <c r="B151" s="292" t="s">
        <v>97</v>
      </c>
      <c r="C151" s="218" t="s">
        <v>58</v>
      </c>
      <c r="D151" s="336" t="s">
        <v>9</v>
      </c>
      <c r="E151" s="406"/>
      <c r="F151" s="407"/>
      <c r="G151" s="219">
        <f t="shared" si="106"/>
        <v>28623.119999999999</v>
      </c>
      <c r="H151" s="220">
        <f t="shared" si="102"/>
        <v>3149</v>
      </c>
      <c r="I151" s="8"/>
      <c r="J151" s="12"/>
      <c r="K151" s="18"/>
      <c r="L151" s="18">
        <v>28623.119999999999</v>
      </c>
      <c r="M151" s="18">
        <v>3149</v>
      </c>
      <c r="N151" s="16"/>
      <c r="O151" s="3"/>
      <c r="P151" s="4"/>
      <c r="Q151" s="4"/>
      <c r="R151" s="4"/>
    </row>
    <row r="152" spans="1:18" ht="151.9" customHeight="1">
      <c r="A152" s="379"/>
      <c r="B152" s="210">
        <v>910</v>
      </c>
      <c r="C152" s="211" t="s">
        <v>230</v>
      </c>
      <c r="D152" s="212" t="s">
        <v>5</v>
      </c>
      <c r="E152" s="389" t="s">
        <v>231</v>
      </c>
      <c r="F152" s="390"/>
      <c r="G152" s="213">
        <f t="shared" si="106"/>
        <v>1540.68</v>
      </c>
      <c r="H152" s="214">
        <f t="shared" si="102"/>
        <v>169.48</v>
      </c>
      <c r="I152" s="8"/>
      <c r="J152" s="12"/>
      <c r="K152" s="20"/>
      <c r="L152" s="18">
        <v>1540.68</v>
      </c>
      <c r="M152" s="18">
        <v>169.48</v>
      </c>
      <c r="N152" s="189"/>
      <c r="O152" s="3"/>
      <c r="P152" s="4"/>
      <c r="Q152" s="4"/>
      <c r="R152" s="4"/>
    </row>
    <row r="153" spans="1:18" ht="47.45" customHeight="1">
      <c r="A153" s="380"/>
      <c r="B153" s="215">
        <v>911</v>
      </c>
      <c r="C153" s="216" t="s">
        <v>36</v>
      </c>
      <c r="D153" s="217" t="s">
        <v>20</v>
      </c>
      <c r="E153" s="375" t="s">
        <v>232</v>
      </c>
      <c r="F153" s="375"/>
      <c r="G153" s="213">
        <f>L153*$I$123</f>
        <v>3850.0000000000005</v>
      </c>
      <c r="H153" s="214">
        <f t="shared" si="102"/>
        <v>0</v>
      </c>
      <c r="I153" s="8"/>
      <c r="J153" s="14"/>
      <c r="K153" s="27"/>
      <c r="L153" s="31">
        <v>3850.0000000000005</v>
      </c>
      <c r="M153" s="25">
        <v>0</v>
      </c>
      <c r="N153" s="16"/>
      <c r="O153" s="3"/>
      <c r="P153" s="4"/>
      <c r="Q153" s="4"/>
      <c r="R153" s="4"/>
    </row>
    <row r="154" spans="1:18" ht="14.45" customHeight="1" thickBot="1">
      <c r="A154" s="80"/>
      <c r="B154" s="158"/>
      <c r="C154" s="182"/>
      <c r="D154" s="81"/>
      <c r="E154" s="82"/>
      <c r="F154" s="82"/>
      <c r="G154" s="62"/>
      <c r="H154" s="83"/>
      <c r="I154" s="84"/>
      <c r="J154" s="85"/>
      <c r="K154" s="27"/>
      <c r="L154" s="31"/>
      <c r="M154" s="25"/>
      <c r="N154" s="16"/>
      <c r="O154" s="3"/>
      <c r="P154" s="4"/>
      <c r="Q154" s="4"/>
      <c r="R154" s="4"/>
    </row>
    <row r="155" spans="1:18" ht="43.5" customHeight="1" thickTop="1" thickBot="1">
      <c r="A155" s="202" t="s">
        <v>102</v>
      </c>
      <c r="B155" s="598" t="s">
        <v>414</v>
      </c>
      <c r="C155" s="599"/>
      <c r="D155" s="599"/>
      <c r="E155" s="599"/>
      <c r="F155" s="600"/>
      <c r="G155" s="411" t="s">
        <v>114</v>
      </c>
      <c r="H155" s="412"/>
      <c r="I155" s="84" t="s">
        <v>87</v>
      </c>
      <c r="J155" s="85"/>
      <c r="K155" s="27"/>
      <c r="L155" s="31"/>
      <c r="M155" s="25"/>
      <c r="N155" s="190"/>
      <c r="O155" s="3"/>
      <c r="P155" s="4"/>
      <c r="Q155" s="4"/>
      <c r="R155" s="4"/>
    </row>
    <row r="156" spans="1:18" ht="22.9" customHeight="1" thickTop="1">
      <c r="A156" s="202"/>
      <c r="B156" s="158"/>
      <c r="C156" s="182"/>
      <c r="D156" s="81"/>
      <c r="E156" s="82"/>
      <c r="F156" s="82"/>
      <c r="G156" s="409">
        <v>1</v>
      </c>
      <c r="H156" s="410"/>
      <c r="I156" s="588">
        <f>G156</f>
        <v>1</v>
      </c>
      <c r="J156" s="589"/>
      <c r="K156" s="86"/>
      <c r="L156" s="87"/>
      <c r="M156" s="88"/>
      <c r="N156" s="195"/>
      <c r="O156" s="3"/>
      <c r="P156" s="4"/>
      <c r="Q156" s="4"/>
      <c r="R156" s="4"/>
    </row>
    <row r="157" spans="1:18" ht="84.6" customHeight="1">
      <c r="A157" s="202"/>
      <c r="B157" s="197">
        <v>1001</v>
      </c>
      <c r="C157" s="204" t="s">
        <v>567</v>
      </c>
      <c r="D157" s="181" t="s">
        <v>19</v>
      </c>
      <c r="E157" s="367" t="s">
        <v>450</v>
      </c>
      <c r="F157" s="378"/>
      <c r="G157" s="205">
        <f>L157*$I$156</f>
        <v>76</v>
      </c>
      <c r="H157" s="205">
        <f>M157*$I$156</f>
        <v>7.6</v>
      </c>
      <c r="I157" s="104"/>
      <c r="J157" s="101"/>
      <c r="K157" s="102"/>
      <c r="L157" s="105">
        <v>76</v>
      </c>
      <c r="M157" s="102">
        <v>7.6</v>
      </c>
      <c r="N157" s="196"/>
      <c r="O157" s="3"/>
      <c r="P157" s="4"/>
      <c r="Q157" s="4"/>
      <c r="R157" s="4"/>
    </row>
    <row r="158" spans="1:18" ht="85.9" customHeight="1">
      <c r="A158" s="202"/>
      <c r="B158" s="293" t="s">
        <v>331</v>
      </c>
      <c r="C158" s="341" t="s">
        <v>568</v>
      </c>
      <c r="D158" s="207" t="s">
        <v>19</v>
      </c>
      <c r="E158" s="365" t="s">
        <v>451</v>
      </c>
      <c r="F158" s="383"/>
      <c r="G158" s="208">
        <f t="shared" ref="G158" si="107">L158*$I$156</f>
        <v>63.95</v>
      </c>
      <c r="H158" s="208">
        <f t="shared" ref="H158" si="108">M158*$I$156</f>
        <v>6.4</v>
      </c>
      <c r="I158" s="104"/>
      <c r="J158" s="101"/>
      <c r="K158" s="102"/>
      <c r="L158" s="105">
        <v>63.95</v>
      </c>
      <c r="M158" s="102">
        <v>6.4</v>
      </c>
      <c r="N158" s="196"/>
      <c r="O158" s="3"/>
      <c r="P158" s="4"/>
      <c r="Q158" s="4"/>
      <c r="R158" s="4"/>
    </row>
    <row r="159" spans="1:18" ht="90" customHeight="1">
      <c r="A159" s="202"/>
      <c r="B159" s="197">
        <v>1002</v>
      </c>
      <c r="C159" s="204" t="s">
        <v>569</v>
      </c>
      <c r="D159" s="181" t="s">
        <v>19</v>
      </c>
      <c r="E159" s="367" t="s">
        <v>452</v>
      </c>
      <c r="F159" s="378"/>
      <c r="G159" s="205">
        <f t="shared" ref="G159:H161" si="109">L159*$I$156</f>
        <v>132.75</v>
      </c>
      <c r="H159" s="205">
        <f t="shared" si="109"/>
        <v>13.28</v>
      </c>
      <c r="I159" s="104"/>
      <c r="J159" s="101"/>
      <c r="K159" s="102"/>
      <c r="L159" s="105">
        <v>132.75</v>
      </c>
      <c r="M159" s="102">
        <v>13.28</v>
      </c>
      <c r="N159" s="196"/>
      <c r="O159" s="3"/>
      <c r="P159" s="4"/>
      <c r="Q159" s="4"/>
      <c r="R159" s="4"/>
    </row>
    <row r="160" spans="1:18" ht="85.9" customHeight="1">
      <c r="A160" s="202"/>
      <c r="B160" s="293" t="s">
        <v>332</v>
      </c>
      <c r="C160" s="341" t="s">
        <v>570</v>
      </c>
      <c r="D160" s="207" t="s">
        <v>19</v>
      </c>
      <c r="E160" s="365" t="s">
        <v>453</v>
      </c>
      <c r="F160" s="383"/>
      <c r="G160" s="208">
        <f t="shared" si="109"/>
        <v>120.45</v>
      </c>
      <c r="H160" s="208">
        <f t="shared" si="109"/>
        <v>12.05</v>
      </c>
      <c r="I160" s="104"/>
      <c r="J160" s="101"/>
      <c r="K160" s="102"/>
      <c r="L160" s="105">
        <v>120.45</v>
      </c>
      <c r="M160" s="102">
        <v>12.05</v>
      </c>
      <c r="N160" s="196"/>
      <c r="O160" s="3"/>
      <c r="P160" s="4"/>
      <c r="Q160" s="4"/>
      <c r="R160" s="4"/>
    </row>
    <row r="161" spans="1:18" ht="84" customHeight="1">
      <c r="A161" s="202"/>
      <c r="B161" s="197">
        <v>1003</v>
      </c>
      <c r="C161" s="204" t="s">
        <v>571</v>
      </c>
      <c r="D161" s="181" t="s">
        <v>19</v>
      </c>
      <c r="E161" s="367" t="s">
        <v>454</v>
      </c>
      <c r="F161" s="378"/>
      <c r="G161" s="205">
        <f t="shared" si="109"/>
        <v>53.25</v>
      </c>
      <c r="H161" s="205">
        <f t="shared" si="109"/>
        <v>5.3250000000000002</v>
      </c>
      <c r="I161" s="104"/>
      <c r="J161" s="101"/>
      <c r="K161" s="102"/>
      <c r="L161" s="105">
        <v>53.25</v>
      </c>
      <c r="M161" s="102">
        <v>5.3250000000000002</v>
      </c>
      <c r="N161" s="196"/>
      <c r="O161" s="3"/>
      <c r="P161" s="4"/>
      <c r="Q161" s="4"/>
      <c r="R161" s="4"/>
    </row>
    <row r="162" spans="1:18" ht="87.6" customHeight="1">
      <c r="A162" s="202"/>
      <c r="B162" s="293" t="s">
        <v>333</v>
      </c>
      <c r="C162" s="341" t="s">
        <v>572</v>
      </c>
      <c r="D162" s="207" t="s">
        <v>19</v>
      </c>
      <c r="E162" s="365" t="s">
        <v>455</v>
      </c>
      <c r="F162" s="383"/>
      <c r="G162" s="208">
        <f t="shared" ref="G162" si="110">L162*$I$156</f>
        <v>41.2</v>
      </c>
      <c r="H162" s="208">
        <f t="shared" ref="H162" si="111">M162*$I$156</f>
        <v>4.12</v>
      </c>
      <c r="I162" s="104"/>
      <c r="J162" s="101"/>
      <c r="K162" s="102"/>
      <c r="L162" s="105">
        <v>41.2</v>
      </c>
      <c r="M162" s="102">
        <v>4.12</v>
      </c>
      <c r="N162" s="196"/>
      <c r="O162" s="3"/>
      <c r="P162" s="4"/>
      <c r="Q162" s="4"/>
      <c r="R162" s="4"/>
    </row>
    <row r="163" spans="1:18" ht="98.45" customHeight="1">
      <c r="A163" s="202"/>
      <c r="B163" s="197">
        <v>1004</v>
      </c>
      <c r="C163" s="204" t="s">
        <v>574</v>
      </c>
      <c r="D163" s="181" t="s">
        <v>19</v>
      </c>
      <c r="E163" s="367" t="s">
        <v>456</v>
      </c>
      <c r="F163" s="378"/>
      <c r="G163" s="205">
        <f t="shared" ref="G163:H165" si="112">L163*$I$156</f>
        <v>125.25</v>
      </c>
      <c r="H163" s="205">
        <f t="shared" si="112"/>
        <v>12.525</v>
      </c>
      <c r="I163" s="104"/>
      <c r="J163" s="101"/>
      <c r="K163" s="102"/>
      <c r="L163" s="105">
        <v>125.25</v>
      </c>
      <c r="M163" s="102">
        <v>12.525</v>
      </c>
      <c r="N163" s="196"/>
      <c r="O163" s="3"/>
      <c r="P163" s="4"/>
      <c r="Q163" s="4"/>
      <c r="R163" s="4"/>
    </row>
    <row r="164" spans="1:18" ht="99.6" customHeight="1">
      <c r="A164" s="202"/>
      <c r="B164" s="293" t="s">
        <v>340</v>
      </c>
      <c r="C164" s="341" t="s">
        <v>573</v>
      </c>
      <c r="D164" s="207" t="s">
        <v>19</v>
      </c>
      <c r="E164" s="365" t="s">
        <v>457</v>
      </c>
      <c r="F164" s="383"/>
      <c r="G164" s="208">
        <f t="shared" si="112"/>
        <v>113.2</v>
      </c>
      <c r="H164" s="208">
        <f t="shared" si="112"/>
        <v>11.32</v>
      </c>
      <c r="I164" s="104"/>
      <c r="J164" s="101"/>
      <c r="K164" s="102"/>
      <c r="L164" s="105">
        <v>113.2</v>
      </c>
      <c r="M164" s="102">
        <v>11.32</v>
      </c>
      <c r="N164" s="196"/>
      <c r="O164" s="3"/>
      <c r="P164" s="4"/>
      <c r="Q164" s="4"/>
      <c r="R164" s="4"/>
    </row>
    <row r="165" spans="1:18" ht="76.150000000000006" customHeight="1">
      <c r="A165" s="202"/>
      <c r="B165" s="197">
        <v>1006</v>
      </c>
      <c r="C165" s="204" t="s">
        <v>201</v>
      </c>
      <c r="D165" s="181" t="s">
        <v>19</v>
      </c>
      <c r="E165" s="367" t="s">
        <v>458</v>
      </c>
      <c r="F165" s="378"/>
      <c r="G165" s="205">
        <f t="shared" si="112"/>
        <v>112.5</v>
      </c>
      <c r="H165" s="205">
        <f t="shared" si="112"/>
        <v>11.25</v>
      </c>
      <c r="I165" s="104"/>
      <c r="J165" s="101"/>
      <c r="K165" s="102"/>
      <c r="L165" s="105">
        <v>112.5</v>
      </c>
      <c r="M165" s="102">
        <v>11.25</v>
      </c>
      <c r="N165" s="196"/>
      <c r="O165" s="3"/>
      <c r="P165" s="4"/>
      <c r="Q165" s="4"/>
      <c r="R165" s="4"/>
    </row>
    <row r="166" spans="1:18" ht="75" customHeight="1">
      <c r="A166" s="202"/>
      <c r="B166" s="293" t="s">
        <v>334</v>
      </c>
      <c r="C166" s="341" t="s">
        <v>335</v>
      </c>
      <c r="D166" s="207" t="s">
        <v>19</v>
      </c>
      <c r="E166" s="365" t="s">
        <v>459</v>
      </c>
      <c r="F166" s="383"/>
      <c r="G166" s="208">
        <f t="shared" ref="G166" si="113">L166*$I$156</f>
        <v>65.95</v>
      </c>
      <c r="H166" s="208">
        <f t="shared" ref="H166" si="114">M166*$I$156</f>
        <v>6.6</v>
      </c>
      <c r="I166" s="104"/>
      <c r="J166" s="101"/>
      <c r="K166" s="102"/>
      <c r="L166" s="105">
        <v>65.95</v>
      </c>
      <c r="M166" s="102">
        <v>6.6</v>
      </c>
      <c r="N166" s="196"/>
      <c r="O166" s="3"/>
      <c r="P166" s="4"/>
      <c r="Q166" s="4"/>
      <c r="R166" s="4"/>
    </row>
    <row r="167" spans="1:18" ht="85.15" customHeight="1">
      <c r="A167" s="202"/>
      <c r="B167" s="197">
        <v>1007</v>
      </c>
      <c r="C167" s="156" t="s">
        <v>202</v>
      </c>
      <c r="D167" s="181" t="s">
        <v>19</v>
      </c>
      <c r="E167" s="367" t="s">
        <v>460</v>
      </c>
      <c r="F167" s="368"/>
      <c r="G167" s="205">
        <f>L167*$I$156</f>
        <v>175.25</v>
      </c>
      <c r="H167" s="205">
        <f>M167*$I$156</f>
        <v>17.525000000000002</v>
      </c>
      <c r="I167" s="104"/>
      <c r="J167" s="101"/>
      <c r="K167" s="102"/>
      <c r="L167" s="105">
        <v>175.25</v>
      </c>
      <c r="M167" s="102">
        <v>17.525000000000002</v>
      </c>
      <c r="N167" s="196"/>
      <c r="O167" s="3"/>
      <c r="P167" s="4"/>
      <c r="Q167" s="4"/>
      <c r="R167" s="4"/>
    </row>
    <row r="168" spans="1:18" ht="84.6" customHeight="1">
      <c r="A168" s="202"/>
      <c r="B168" s="293" t="s">
        <v>336</v>
      </c>
      <c r="C168" s="206" t="s">
        <v>338</v>
      </c>
      <c r="D168" s="207" t="s">
        <v>19</v>
      </c>
      <c r="E168" s="365" t="s">
        <v>461</v>
      </c>
      <c r="F168" s="366"/>
      <c r="G168" s="208">
        <f t="shared" ref="G168" si="115">L168*$I$156</f>
        <v>123.45</v>
      </c>
      <c r="H168" s="208">
        <f t="shared" ref="H168" si="116">M168*$I$156</f>
        <v>12.34</v>
      </c>
      <c r="I168" s="104"/>
      <c r="J168" s="101"/>
      <c r="K168" s="102"/>
      <c r="L168" s="105">
        <v>123.45</v>
      </c>
      <c r="M168" s="102">
        <v>12.34</v>
      </c>
      <c r="N168" s="196"/>
      <c r="O168" s="3"/>
      <c r="P168" s="4"/>
      <c r="Q168" s="4"/>
      <c r="R168" s="4"/>
    </row>
    <row r="169" spans="1:18" ht="88.15" customHeight="1">
      <c r="A169" s="202"/>
      <c r="B169" s="197">
        <v>1008</v>
      </c>
      <c r="C169" s="156" t="s">
        <v>420</v>
      </c>
      <c r="D169" s="181" t="s">
        <v>19</v>
      </c>
      <c r="E169" s="367" t="s">
        <v>462</v>
      </c>
      <c r="F169" s="378"/>
      <c r="G169" s="205">
        <f>L169*$I$156</f>
        <v>91.25</v>
      </c>
      <c r="H169" s="205">
        <f>M169*$I$156</f>
        <v>9.125</v>
      </c>
      <c r="I169" s="104"/>
      <c r="J169" s="101"/>
      <c r="K169" s="102"/>
      <c r="L169" s="105">
        <v>91.25</v>
      </c>
      <c r="M169" s="102">
        <v>9.125</v>
      </c>
      <c r="N169" s="196"/>
      <c r="O169" s="3"/>
      <c r="P169" s="4"/>
      <c r="Q169" s="4"/>
      <c r="R169" s="4"/>
    </row>
    <row r="170" spans="1:18" ht="87.6" customHeight="1">
      <c r="A170" s="202"/>
      <c r="B170" s="293" t="s">
        <v>337</v>
      </c>
      <c r="C170" s="206" t="s">
        <v>421</v>
      </c>
      <c r="D170" s="207" t="s">
        <v>19</v>
      </c>
      <c r="E170" s="365" t="s">
        <v>463</v>
      </c>
      <c r="F170" s="383"/>
      <c r="G170" s="208">
        <f t="shared" ref="G170" si="117">L170*$I$156</f>
        <v>41.4</v>
      </c>
      <c r="H170" s="208">
        <f t="shared" ref="H170" si="118">M170*$I$156</f>
        <v>4.1399999999999997</v>
      </c>
      <c r="I170" s="104"/>
      <c r="J170" s="101"/>
      <c r="K170" s="102"/>
      <c r="L170" s="105">
        <v>41.4</v>
      </c>
      <c r="M170" s="102">
        <v>4.1399999999999997</v>
      </c>
      <c r="N170" s="196"/>
      <c r="O170" s="3"/>
      <c r="P170" s="4"/>
      <c r="Q170" s="4"/>
      <c r="R170" s="4"/>
    </row>
    <row r="171" spans="1:18" ht="96.6" customHeight="1">
      <c r="A171" s="202"/>
      <c r="B171" s="197">
        <v>1009</v>
      </c>
      <c r="C171" s="156" t="s">
        <v>422</v>
      </c>
      <c r="D171" s="181" t="s">
        <v>19</v>
      </c>
      <c r="E171" s="367" t="s">
        <v>464</v>
      </c>
      <c r="F171" s="378"/>
      <c r="G171" s="205">
        <f>L171*$I$156</f>
        <v>163.25</v>
      </c>
      <c r="H171" s="205">
        <f>M171*$I$156</f>
        <v>16.324999999999999</v>
      </c>
      <c r="I171" s="104"/>
      <c r="J171" s="101"/>
      <c r="K171" s="102"/>
      <c r="L171" s="105">
        <v>163.25</v>
      </c>
      <c r="M171" s="102">
        <v>16.324999999999999</v>
      </c>
      <c r="N171" s="196"/>
      <c r="O171" s="3"/>
      <c r="P171" s="4"/>
      <c r="Q171" s="4"/>
      <c r="R171" s="4"/>
    </row>
    <row r="172" spans="1:18" ht="112.15" customHeight="1">
      <c r="A172" s="202"/>
      <c r="B172" s="293" t="s">
        <v>339</v>
      </c>
      <c r="C172" s="206" t="s">
        <v>423</v>
      </c>
      <c r="D172" s="207" t="s">
        <v>19</v>
      </c>
      <c r="E172" s="365" t="s">
        <v>465</v>
      </c>
      <c r="F172" s="383"/>
      <c r="G172" s="208">
        <f t="shared" ref="G172" si="119">L172*$I$156</f>
        <v>115.2</v>
      </c>
      <c r="H172" s="208">
        <f t="shared" ref="H172" si="120">M172*$I$156</f>
        <v>11.52</v>
      </c>
      <c r="I172" s="104"/>
      <c r="J172" s="101"/>
      <c r="K172" s="102"/>
      <c r="L172" s="105">
        <v>115.2</v>
      </c>
      <c r="M172" s="102">
        <v>11.52</v>
      </c>
      <c r="N172" s="196"/>
      <c r="O172" s="3"/>
      <c r="P172" s="4"/>
      <c r="Q172" s="4"/>
      <c r="R172" s="4"/>
    </row>
    <row r="173" spans="1:18" ht="75" customHeight="1">
      <c r="A173" s="202"/>
      <c r="B173" s="197">
        <v>1010</v>
      </c>
      <c r="C173" s="156" t="s">
        <v>344</v>
      </c>
      <c r="D173" s="181" t="s">
        <v>19</v>
      </c>
      <c r="E173" s="367" t="s">
        <v>466</v>
      </c>
      <c r="F173" s="368"/>
      <c r="G173" s="205">
        <f t="shared" ref="G173:G210" si="121">L173*$I$156</f>
        <v>68.150000000000006</v>
      </c>
      <c r="H173" s="205">
        <f t="shared" ref="H173:H210" si="122">M173*$I$156</f>
        <v>6.8</v>
      </c>
      <c r="I173" s="104"/>
      <c r="J173" s="101"/>
      <c r="K173" s="102"/>
      <c r="L173" s="105">
        <v>68.150000000000006</v>
      </c>
      <c r="M173" s="102">
        <v>6.8</v>
      </c>
      <c r="N173" s="196"/>
      <c r="O173" s="3"/>
      <c r="P173" s="4"/>
      <c r="Q173" s="4"/>
      <c r="R173" s="4"/>
    </row>
    <row r="174" spans="1:18" ht="72.599999999999994" customHeight="1">
      <c r="A174" s="202"/>
      <c r="B174" s="293" t="s">
        <v>195</v>
      </c>
      <c r="C174" s="206" t="s">
        <v>345</v>
      </c>
      <c r="D174" s="207" t="s">
        <v>19</v>
      </c>
      <c r="E174" s="365" t="s">
        <v>467</v>
      </c>
      <c r="F174" s="366"/>
      <c r="G174" s="208">
        <f t="shared" si="121"/>
        <v>63.95</v>
      </c>
      <c r="H174" s="208">
        <f t="shared" si="122"/>
        <v>6.4</v>
      </c>
      <c r="I174" s="104"/>
      <c r="J174" s="101"/>
      <c r="K174" s="102"/>
      <c r="L174" s="105">
        <v>63.95</v>
      </c>
      <c r="M174" s="102">
        <v>6.4</v>
      </c>
      <c r="N174" s="196"/>
      <c r="O174" s="3"/>
      <c r="P174" s="4"/>
      <c r="Q174" s="4"/>
      <c r="R174" s="4"/>
    </row>
    <row r="175" spans="1:18" ht="90" customHeight="1">
      <c r="A175" s="202"/>
      <c r="B175" s="197">
        <v>1011</v>
      </c>
      <c r="C175" s="156" t="s">
        <v>346</v>
      </c>
      <c r="D175" s="181" t="s">
        <v>19</v>
      </c>
      <c r="E175" s="367" t="s">
        <v>468</v>
      </c>
      <c r="F175" s="368"/>
      <c r="G175" s="205">
        <f t="shared" si="121"/>
        <v>124.9</v>
      </c>
      <c r="H175" s="205">
        <f t="shared" si="122"/>
        <v>12.4</v>
      </c>
      <c r="I175" s="104"/>
      <c r="J175" s="101"/>
      <c r="K175" s="102"/>
      <c r="L175" s="105">
        <v>124.9</v>
      </c>
      <c r="M175" s="102">
        <v>12.4</v>
      </c>
      <c r="N175" s="196"/>
      <c r="O175" s="3"/>
      <c r="P175" s="4"/>
      <c r="Q175" s="4"/>
      <c r="R175" s="4"/>
    </row>
    <row r="176" spans="1:18" ht="85.15" customHeight="1">
      <c r="A176" s="202"/>
      <c r="B176" s="293" t="s">
        <v>348</v>
      </c>
      <c r="C176" s="206" t="s">
        <v>347</v>
      </c>
      <c r="D176" s="207" t="s">
        <v>19</v>
      </c>
      <c r="E176" s="365" t="s">
        <v>469</v>
      </c>
      <c r="F176" s="366"/>
      <c r="G176" s="208">
        <f t="shared" si="121"/>
        <v>120.7</v>
      </c>
      <c r="H176" s="208">
        <f t="shared" si="122"/>
        <v>12.07</v>
      </c>
      <c r="I176" s="104"/>
      <c r="J176" s="101"/>
      <c r="K176" s="102"/>
      <c r="L176" s="105">
        <v>120.7</v>
      </c>
      <c r="M176" s="102">
        <v>12.07</v>
      </c>
      <c r="N176" s="196"/>
      <c r="O176" s="3"/>
      <c r="P176" s="4"/>
      <c r="Q176" s="4"/>
      <c r="R176" s="4"/>
    </row>
    <row r="177" spans="1:18" ht="85.15" customHeight="1">
      <c r="A177" s="202"/>
      <c r="B177" s="197">
        <v>1012</v>
      </c>
      <c r="C177" s="156" t="s">
        <v>424</v>
      </c>
      <c r="D177" s="181" t="s">
        <v>19</v>
      </c>
      <c r="E177" s="367" t="s">
        <v>470</v>
      </c>
      <c r="F177" s="368"/>
      <c r="G177" s="205">
        <f t="shared" si="121"/>
        <v>45.4</v>
      </c>
      <c r="H177" s="205">
        <f t="shared" si="122"/>
        <v>4.5199999999999996</v>
      </c>
      <c r="I177" s="104"/>
      <c r="J177" s="101"/>
      <c r="K177" s="102"/>
      <c r="L177" s="105">
        <v>45.4</v>
      </c>
      <c r="M177" s="102">
        <v>4.5199999999999996</v>
      </c>
      <c r="N177" s="196"/>
      <c r="O177" s="3"/>
      <c r="P177" s="4"/>
      <c r="Q177" s="4"/>
      <c r="R177" s="4"/>
    </row>
    <row r="178" spans="1:18" ht="84" customHeight="1">
      <c r="A178" s="202"/>
      <c r="B178" s="293" t="s">
        <v>349</v>
      </c>
      <c r="C178" s="206" t="s">
        <v>425</v>
      </c>
      <c r="D178" s="207" t="s">
        <v>19</v>
      </c>
      <c r="E178" s="365" t="s">
        <v>471</v>
      </c>
      <c r="F178" s="366"/>
      <c r="G178" s="208">
        <f t="shared" si="121"/>
        <v>41.2</v>
      </c>
      <c r="H178" s="208">
        <f t="shared" si="122"/>
        <v>4.12</v>
      </c>
      <c r="I178" s="104"/>
      <c r="J178" s="101"/>
      <c r="K178" s="102"/>
      <c r="L178" s="105">
        <v>41.2</v>
      </c>
      <c r="M178" s="102">
        <v>4.12</v>
      </c>
      <c r="N178" s="196"/>
      <c r="O178" s="3"/>
      <c r="P178" s="4"/>
      <c r="Q178" s="4"/>
      <c r="R178" s="4"/>
    </row>
    <row r="179" spans="1:18" ht="99.6" customHeight="1">
      <c r="A179" s="202"/>
      <c r="B179" s="197">
        <v>1013</v>
      </c>
      <c r="C179" s="156" t="s">
        <v>426</v>
      </c>
      <c r="D179" s="181" t="s">
        <v>19</v>
      </c>
      <c r="E179" s="367" t="s">
        <v>472</v>
      </c>
      <c r="F179" s="368"/>
      <c r="G179" s="205">
        <f t="shared" si="121"/>
        <v>117.4</v>
      </c>
      <c r="H179" s="205">
        <f t="shared" si="122"/>
        <v>11.74</v>
      </c>
      <c r="I179" s="104"/>
      <c r="J179" s="101"/>
      <c r="K179" s="102"/>
      <c r="L179" s="105">
        <v>117.4</v>
      </c>
      <c r="M179" s="102">
        <v>11.74</v>
      </c>
      <c r="N179" s="196"/>
      <c r="O179" s="3"/>
      <c r="P179" s="4"/>
      <c r="Q179" s="4"/>
      <c r="R179" s="4"/>
    </row>
    <row r="180" spans="1:18" ht="96.6" customHeight="1">
      <c r="A180" s="202"/>
      <c r="B180" s="293" t="s">
        <v>350</v>
      </c>
      <c r="C180" s="206" t="s">
        <v>427</v>
      </c>
      <c r="D180" s="207" t="s">
        <v>19</v>
      </c>
      <c r="E180" s="365" t="s">
        <v>473</v>
      </c>
      <c r="F180" s="366"/>
      <c r="G180" s="208">
        <f t="shared" si="121"/>
        <v>113.2</v>
      </c>
      <c r="H180" s="208">
        <f t="shared" si="122"/>
        <v>11.32</v>
      </c>
      <c r="I180" s="104"/>
      <c r="J180" s="101"/>
      <c r="K180" s="102"/>
      <c r="L180" s="105">
        <v>113.2</v>
      </c>
      <c r="M180" s="102">
        <v>11.32</v>
      </c>
      <c r="N180" s="196"/>
      <c r="O180" s="3"/>
      <c r="P180" s="4"/>
      <c r="Q180" s="4"/>
      <c r="R180" s="4"/>
    </row>
    <row r="181" spans="1:18" ht="75" customHeight="1">
      <c r="A181" s="202"/>
      <c r="B181" s="197">
        <v>1014</v>
      </c>
      <c r="C181" s="156" t="s">
        <v>407</v>
      </c>
      <c r="D181" s="181" t="s">
        <v>19</v>
      </c>
      <c r="E181" s="367" t="s">
        <v>474</v>
      </c>
      <c r="F181" s="368"/>
      <c r="G181" s="205">
        <f t="shared" si="121"/>
        <v>122.85</v>
      </c>
      <c r="H181" s="205">
        <f t="shared" si="122"/>
        <v>12.29</v>
      </c>
      <c r="I181" s="104"/>
      <c r="J181" s="101"/>
      <c r="K181" s="102"/>
      <c r="L181" s="105">
        <v>122.85</v>
      </c>
      <c r="M181" s="102">
        <v>12.29</v>
      </c>
      <c r="N181" s="196"/>
      <c r="O181" s="3"/>
      <c r="P181" s="4"/>
      <c r="Q181" s="4"/>
      <c r="R181" s="4"/>
    </row>
    <row r="182" spans="1:18" ht="70.900000000000006" customHeight="1">
      <c r="A182" s="202"/>
      <c r="B182" s="293" t="s">
        <v>351</v>
      </c>
      <c r="C182" s="206" t="s">
        <v>408</v>
      </c>
      <c r="D182" s="207" t="s">
        <v>19</v>
      </c>
      <c r="E182" s="365" t="s">
        <v>475</v>
      </c>
      <c r="F182" s="366"/>
      <c r="G182" s="208">
        <f t="shared" si="121"/>
        <v>114.95</v>
      </c>
      <c r="H182" s="208">
        <f t="shared" si="122"/>
        <v>11.5</v>
      </c>
      <c r="I182" s="104"/>
      <c r="J182" s="101"/>
      <c r="K182" s="102"/>
      <c r="L182" s="105">
        <v>114.95</v>
      </c>
      <c r="M182" s="102">
        <v>11.5</v>
      </c>
      <c r="N182" s="196"/>
      <c r="O182" s="3"/>
      <c r="P182" s="4"/>
      <c r="Q182" s="4"/>
      <c r="R182" s="4"/>
    </row>
    <row r="183" spans="1:18" ht="84" customHeight="1">
      <c r="A183" s="202"/>
      <c r="B183" s="197">
        <v>1015</v>
      </c>
      <c r="C183" s="156" t="s">
        <v>409</v>
      </c>
      <c r="D183" s="181" t="s">
        <v>19</v>
      </c>
      <c r="E183" s="367" t="s">
        <v>476</v>
      </c>
      <c r="F183" s="368"/>
      <c r="G183" s="205">
        <f t="shared" si="121"/>
        <v>179.6</v>
      </c>
      <c r="H183" s="205">
        <f t="shared" si="122"/>
        <v>17.96</v>
      </c>
      <c r="I183" s="104"/>
      <c r="J183" s="101"/>
      <c r="K183" s="102"/>
      <c r="L183" s="105">
        <v>179.6</v>
      </c>
      <c r="M183" s="102">
        <v>17.96</v>
      </c>
      <c r="N183" s="196"/>
      <c r="O183" s="3"/>
      <c r="P183" s="4"/>
      <c r="Q183" s="4"/>
      <c r="R183" s="4"/>
    </row>
    <row r="184" spans="1:18" ht="88.9" customHeight="1">
      <c r="A184" s="202"/>
      <c r="B184" s="293" t="s">
        <v>352</v>
      </c>
      <c r="C184" s="206" t="s">
        <v>410</v>
      </c>
      <c r="D184" s="207" t="s">
        <v>19</v>
      </c>
      <c r="E184" s="365" t="s">
        <v>477</v>
      </c>
      <c r="F184" s="366"/>
      <c r="G184" s="208">
        <f t="shared" si="121"/>
        <v>171.7</v>
      </c>
      <c r="H184" s="208">
        <f t="shared" si="122"/>
        <v>17.170000000000002</v>
      </c>
      <c r="I184" s="104"/>
      <c r="J184" s="101"/>
      <c r="K184" s="102"/>
      <c r="L184" s="105">
        <v>171.7</v>
      </c>
      <c r="M184" s="102">
        <v>17.170000000000002</v>
      </c>
      <c r="N184" s="196"/>
      <c r="O184" s="3"/>
      <c r="P184" s="4"/>
      <c r="Q184" s="4"/>
      <c r="R184" s="4"/>
    </row>
    <row r="185" spans="1:18" ht="79.150000000000006" customHeight="1">
      <c r="A185" s="202"/>
      <c r="B185" s="197">
        <v>1016</v>
      </c>
      <c r="C185" s="156" t="s">
        <v>428</v>
      </c>
      <c r="D185" s="181" t="s">
        <v>19</v>
      </c>
      <c r="E185" s="367" t="s">
        <v>478</v>
      </c>
      <c r="F185" s="368"/>
      <c r="G185" s="205">
        <f t="shared" si="121"/>
        <v>100.1</v>
      </c>
      <c r="H185" s="205">
        <f t="shared" si="122"/>
        <v>10.01</v>
      </c>
      <c r="I185" s="104"/>
      <c r="J185" s="101"/>
      <c r="K185" s="102"/>
      <c r="L185" s="105">
        <v>100.1</v>
      </c>
      <c r="M185" s="102">
        <v>10.01</v>
      </c>
      <c r="N185" s="196"/>
      <c r="O185" s="3"/>
      <c r="P185" s="4"/>
      <c r="Q185" s="4"/>
      <c r="R185" s="4"/>
    </row>
    <row r="186" spans="1:18" ht="90" customHeight="1">
      <c r="A186" s="202"/>
      <c r="B186" s="293" t="s">
        <v>353</v>
      </c>
      <c r="C186" s="206" t="s">
        <v>429</v>
      </c>
      <c r="D186" s="207" t="s">
        <v>19</v>
      </c>
      <c r="E186" s="365" t="s">
        <v>479</v>
      </c>
      <c r="F186" s="366"/>
      <c r="G186" s="208">
        <f t="shared" si="121"/>
        <v>92.2</v>
      </c>
      <c r="H186" s="208">
        <f t="shared" si="122"/>
        <v>9.2200000000000006</v>
      </c>
      <c r="I186" s="104"/>
      <c r="J186" s="101"/>
      <c r="K186" s="102"/>
      <c r="L186" s="105">
        <v>92.2</v>
      </c>
      <c r="M186" s="102">
        <v>9.2200000000000006</v>
      </c>
      <c r="N186" s="196"/>
      <c r="O186" s="3"/>
      <c r="P186" s="4"/>
      <c r="Q186" s="4"/>
      <c r="R186" s="4"/>
    </row>
    <row r="187" spans="1:18" ht="95.45" customHeight="1">
      <c r="A187" s="202"/>
      <c r="B187" s="197">
        <v>1017</v>
      </c>
      <c r="C187" s="156" t="s">
        <v>430</v>
      </c>
      <c r="D187" s="181" t="s">
        <v>19</v>
      </c>
      <c r="E187" s="367" t="s">
        <v>480</v>
      </c>
      <c r="F187" s="368"/>
      <c r="G187" s="205">
        <f t="shared" si="121"/>
        <v>172.1</v>
      </c>
      <c r="H187" s="205">
        <f t="shared" si="122"/>
        <v>17.21</v>
      </c>
      <c r="I187" s="104"/>
      <c r="J187" s="101"/>
      <c r="K187" s="102"/>
      <c r="L187" s="105">
        <v>172.1</v>
      </c>
      <c r="M187" s="102">
        <v>17.21</v>
      </c>
      <c r="N187" s="196"/>
      <c r="O187" s="3"/>
      <c r="P187" s="4"/>
      <c r="Q187" s="4"/>
      <c r="R187" s="4"/>
    </row>
    <row r="188" spans="1:18" ht="102" customHeight="1">
      <c r="A188" s="202"/>
      <c r="B188" s="293" t="s">
        <v>354</v>
      </c>
      <c r="C188" s="206" t="s">
        <v>431</v>
      </c>
      <c r="D188" s="207" t="s">
        <v>19</v>
      </c>
      <c r="E188" s="365" t="s">
        <v>481</v>
      </c>
      <c r="F188" s="366"/>
      <c r="G188" s="208">
        <f t="shared" si="121"/>
        <v>164.2</v>
      </c>
      <c r="H188" s="208">
        <f t="shared" si="122"/>
        <v>16.420000000000002</v>
      </c>
      <c r="I188" s="104"/>
      <c r="J188" s="101"/>
      <c r="K188" s="102"/>
      <c r="L188" s="105">
        <v>164.2</v>
      </c>
      <c r="M188" s="102">
        <v>16.420000000000002</v>
      </c>
      <c r="N188" s="196"/>
      <c r="O188" s="3"/>
      <c r="P188" s="4"/>
      <c r="Q188" s="4"/>
      <c r="R188" s="4"/>
    </row>
    <row r="189" spans="1:18" ht="123.6" customHeight="1">
      <c r="A189" s="202"/>
      <c r="B189" s="197">
        <v>1018</v>
      </c>
      <c r="C189" s="156" t="s">
        <v>411</v>
      </c>
      <c r="D189" s="181"/>
      <c r="E189" s="367" t="s">
        <v>482</v>
      </c>
      <c r="F189" s="368"/>
      <c r="G189" s="205"/>
      <c r="H189" s="205"/>
      <c r="I189" s="104"/>
      <c r="J189" s="101"/>
      <c r="K189" s="102"/>
      <c r="L189" s="105"/>
      <c r="M189" s="102"/>
      <c r="N189" s="196"/>
      <c r="O189" s="3"/>
      <c r="P189" s="4"/>
      <c r="Q189" s="4"/>
      <c r="R189" s="4"/>
    </row>
    <row r="190" spans="1:18" ht="19.149999999999999" customHeight="1">
      <c r="A190" s="202"/>
      <c r="B190" s="293" t="s">
        <v>356</v>
      </c>
      <c r="C190" s="342" t="s">
        <v>576</v>
      </c>
      <c r="D190" s="207" t="s">
        <v>355</v>
      </c>
      <c r="E190" s="373"/>
      <c r="F190" s="374"/>
      <c r="G190" s="208">
        <f t="shared" si="121"/>
        <v>82.16</v>
      </c>
      <c r="H190" s="208">
        <f t="shared" si="122"/>
        <v>8.2200000000000006</v>
      </c>
      <c r="I190" s="104"/>
      <c r="J190" s="101"/>
      <c r="K190" s="102"/>
      <c r="L190" s="105">
        <v>82.16</v>
      </c>
      <c r="M190" s="102">
        <v>8.2200000000000006</v>
      </c>
      <c r="N190" s="196"/>
      <c r="O190" s="3"/>
      <c r="P190" s="4"/>
      <c r="Q190" s="4"/>
      <c r="R190" s="4"/>
    </row>
    <row r="191" spans="1:18" ht="18.600000000000001" customHeight="1">
      <c r="A191" s="202"/>
      <c r="B191" s="293" t="s">
        <v>357</v>
      </c>
      <c r="C191" s="342" t="s">
        <v>575</v>
      </c>
      <c r="D191" s="207" t="s">
        <v>355</v>
      </c>
      <c r="E191" s="373"/>
      <c r="F191" s="374"/>
      <c r="G191" s="208">
        <f t="shared" si="121"/>
        <v>118.66</v>
      </c>
      <c r="H191" s="208">
        <f t="shared" si="122"/>
        <v>11.87</v>
      </c>
      <c r="I191" s="104"/>
      <c r="J191" s="101"/>
      <c r="K191" s="102"/>
      <c r="L191" s="105">
        <v>118.66</v>
      </c>
      <c r="M191" s="102">
        <v>11.87</v>
      </c>
      <c r="N191" s="196"/>
      <c r="O191" s="3"/>
      <c r="P191" s="4"/>
      <c r="Q191" s="4"/>
      <c r="R191" s="4"/>
    </row>
    <row r="192" spans="1:18" ht="18.600000000000001" customHeight="1">
      <c r="A192" s="202"/>
      <c r="B192" s="293" t="s">
        <v>358</v>
      </c>
      <c r="C192" s="342" t="s">
        <v>372</v>
      </c>
      <c r="D192" s="207" t="s">
        <v>355</v>
      </c>
      <c r="E192" s="373"/>
      <c r="F192" s="374"/>
      <c r="G192" s="208">
        <f t="shared" si="121"/>
        <v>127.05</v>
      </c>
      <c r="H192" s="208">
        <f t="shared" si="122"/>
        <v>12.71</v>
      </c>
      <c r="I192" s="104"/>
      <c r="J192" s="101"/>
      <c r="K192" s="102"/>
      <c r="L192" s="105">
        <v>127.05</v>
      </c>
      <c r="M192" s="102">
        <v>12.71</v>
      </c>
      <c r="N192" s="196"/>
      <c r="O192" s="3"/>
      <c r="P192" s="4"/>
      <c r="Q192" s="4"/>
      <c r="R192" s="4"/>
    </row>
    <row r="193" spans="1:18" ht="18.600000000000001" customHeight="1">
      <c r="A193" s="202"/>
      <c r="B193" s="293" t="s">
        <v>359</v>
      </c>
      <c r="C193" s="342" t="s">
        <v>376</v>
      </c>
      <c r="D193" s="207" t="s">
        <v>355</v>
      </c>
      <c r="E193" s="371" t="s">
        <v>436</v>
      </c>
      <c r="F193" s="372"/>
      <c r="G193" s="208">
        <f t="shared" si="121"/>
        <v>132.25</v>
      </c>
      <c r="H193" s="208">
        <f t="shared" si="122"/>
        <v>13.23</v>
      </c>
      <c r="I193" s="104"/>
      <c r="J193" s="101"/>
      <c r="K193" s="102"/>
      <c r="L193" s="105">
        <v>132.25</v>
      </c>
      <c r="M193" s="102">
        <v>13.23</v>
      </c>
      <c r="N193" s="196"/>
      <c r="O193" s="3"/>
      <c r="P193" s="4"/>
      <c r="Q193" s="4"/>
      <c r="R193" s="4"/>
    </row>
    <row r="194" spans="1:18" ht="18.600000000000001" customHeight="1">
      <c r="A194" s="202"/>
      <c r="B194" s="293" t="s">
        <v>360</v>
      </c>
      <c r="C194" s="342" t="s">
        <v>373</v>
      </c>
      <c r="D194" s="207" t="s">
        <v>355</v>
      </c>
      <c r="E194" s="371" t="s">
        <v>437</v>
      </c>
      <c r="F194" s="372"/>
      <c r="G194" s="208">
        <f t="shared" si="121"/>
        <v>136.44999999999999</v>
      </c>
      <c r="H194" s="208">
        <f t="shared" si="122"/>
        <v>13.65</v>
      </c>
      <c r="I194" s="104"/>
      <c r="J194" s="101"/>
      <c r="K194" s="102"/>
      <c r="L194" s="105">
        <v>136.44999999999999</v>
      </c>
      <c r="M194" s="102">
        <v>13.65</v>
      </c>
      <c r="N194" s="196"/>
      <c r="O194" s="3"/>
      <c r="P194" s="4"/>
      <c r="Q194" s="4"/>
      <c r="R194" s="4"/>
    </row>
    <row r="195" spans="1:18" ht="16.899999999999999" customHeight="1">
      <c r="A195" s="202"/>
      <c r="B195" s="293" t="s">
        <v>361</v>
      </c>
      <c r="C195" s="343" t="s">
        <v>576</v>
      </c>
      <c r="D195" s="344" t="s">
        <v>355</v>
      </c>
      <c r="E195" s="369" t="s">
        <v>371</v>
      </c>
      <c r="F195" s="370"/>
      <c r="G195" s="208">
        <f t="shared" si="121"/>
        <v>65.91</v>
      </c>
      <c r="H195" s="208">
        <f t="shared" si="122"/>
        <v>6.59</v>
      </c>
      <c r="I195" s="104"/>
      <c r="J195" s="101"/>
      <c r="K195" s="102"/>
      <c r="L195" s="105">
        <v>65.91</v>
      </c>
      <c r="M195" s="102">
        <v>6.59</v>
      </c>
      <c r="N195" s="196"/>
      <c r="O195" s="3"/>
      <c r="P195" s="4"/>
      <c r="Q195" s="4"/>
      <c r="R195" s="4"/>
    </row>
    <row r="196" spans="1:18" ht="18.600000000000001" customHeight="1">
      <c r="A196" s="202"/>
      <c r="B196" s="293" t="s">
        <v>369</v>
      </c>
      <c r="C196" s="343" t="s">
        <v>575</v>
      </c>
      <c r="D196" s="344" t="s">
        <v>355</v>
      </c>
      <c r="E196" s="369" t="s">
        <v>371</v>
      </c>
      <c r="F196" s="370"/>
      <c r="G196" s="208">
        <f t="shared" si="121"/>
        <v>68.459999999999994</v>
      </c>
      <c r="H196" s="208">
        <f t="shared" si="122"/>
        <v>6.85</v>
      </c>
      <c r="I196" s="104"/>
      <c r="J196" s="101"/>
      <c r="K196" s="102"/>
      <c r="L196" s="105">
        <v>68.459999999999994</v>
      </c>
      <c r="M196" s="102">
        <v>6.85</v>
      </c>
      <c r="N196" s="196"/>
      <c r="O196" s="3"/>
      <c r="P196" s="4"/>
      <c r="Q196" s="4"/>
      <c r="R196" s="4"/>
    </row>
    <row r="197" spans="1:18" ht="18.600000000000001" customHeight="1">
      <c r="A197" s="202"/>
      <c r="B197" s="293" t="s">
        <v>374</v>
      </c>
      <c r="C197" s="343" t="s">
        <v>372</v>
      </c>
      <c r="D197" s="344" t="s">
        <v>355</v>
      </c>
      <c r="E197" s="369" t="s">
        <v>371</v>
      </c>
      <c r="F197" s="370"/>
      <c r="G197" s="208">
        <f t="shared" si="121"/>
        <v>114.95</v>
      </c>
      <c r="H197" s="208">
        <f t="shared" si="122"/>
        <v>11.5</v>
      </c>
      <c r="I197" s="104"/>
      <c r="J197" s="101"/>
      <c r="K197" s="102"/>
      <c r="L197" s="105">
        <v>114.95</v>
      </c>
      <c r="M197" s="102">
        <v>11.5</v>
      </c>
      <c r="N197" s="196"/>
      <c r="O197" s="3"/>
      <c r="P197" s="4"/>
      <c r="Q197" s="4"/>
      <c r="R197" s="4"/>
    </row>
    <row r="198" spans="1:18" ht="18.600000000000001" customHeight="1">
      <c r="A198" s="202"/>
      <c r="B198" s="293" t="s">
        <v>377</v>
      </c>
      <c r="C198" s="343" t="s">
        <v>376</v>
      </c>
      <c r="D198" s="344" t="s">
        <v>355</v>
      </c>
      <c r="E198" s="369" t="s">
        <v>371</v>
      </c>
      <c r="F198" s="370"/>
      <c r="G198" s="208">
        <f t="shared" si="121"/>
        <v>124.35</v>
      </c>
      <c r="H198" s="208">
        <f t="shared" si="122"/>
        <v>12.44</v>
      </c>
      <c r="I198" s="104"/>
      <c r="J198" s="101"/>
      <c r="K198" s="102"/>
      <c r="L198" s="105">
        <v>124.35</v>
      </c>
      <c r="M198" s="102">
        <v>12.44</v>
      </c>
      <c r="N198" s="196"/>
      <c r="O198" s="3"/>
      <c r="P198" s="4"/>
      <c r="Q198" s="4"/>
      <c r="R198" s="4"/>
    </row>
    <row r="199" spans="1:18" ht="21" customHeight="1">
      <c r="A199" s="202"/>
      <c r="B199" s="293" t="s">
        <v>378</v>
      </c>
      <c r="C199" s="343" t="s">
        <v>373</v>
      </c>
      <c r="D199" s="344" t="s">
        <v>355</v>
      </c>
      <c r="E199" s="369" t="s">
        <v>371</v>
      </c>
      <c r="F199" s="370"/>
      <c r="G199" s="208">
        <f t="shared" si="121"/>
        <v>128.65</v>
      </c>
      <c r="H199" s="208">
        <f t="shared" si="122"/>
        <v>12.87</v>
      </c>
      <c r="I199" s="104"/>
      <c r="J199" s="101"/>
      <c r="K199" s="102"/>
      <c r="L199" s="105">
        <v>128.65</v>
      </c>
      <c r="M199" s="102">
        <v>12.87</v>
      </c>
      <c r="N199" s="196"/>
      <c r="O199" s="3"/>
      <c r="P199" s="4"/>
      <c r="Q199" s="4"/>
      <c r="R199" s="4"/>
    </row>
    <row r="200" spans="1:18" ht="126.6" customHeight="1">
      <c r="A200" s="202"/>
      <c r="B200" s="197">
        <v>1019</v>
      </c>
      <c r="C200" s="156" t="s">
        <v>368</v>
      </c>
      <c r="D200" s="181"/>
      <c r="E200" s="367" t="s">
        <v>483</v>
      </c>
      <c r="F200" s="368"/>
      <c r="G200" s="205"/>
      <c r="H200" s="205"/>
      <c r="I200" s="104"/>
      <c r="J200" s="101"/>
      <c r="K200" s="102"/>
      <c r="L200" s="105"/>
      <c r="M200" s="102"/>
      <c r="N200" s="196"/>
      <c r="O200" s="3"/>
      <c r="P200" s="4"/>
      <c r="Q200" s="4"/>
      <c r="R200" s="4"/>
    </row>
    <row r="201" spans="1:18" ht="19.899999999999999" customHeight="1">
      <c r="A201" s="202"/>
      <c r="B201" s="293" t="s">
        <v>362</v>
      </c>
      <c r="C201" s="206" t="s">
        <v>576</v>
      </c>
      <c r="D201" s="207" t="s">
        <v>355</v>
      </c>
      <c r="E201" s="373"/>
      <c r="F201" s="374"/>
      <c r="G201" s="208">
        <f t="shared" si="121"/>
        <v>138.91</v>
      </c>
      <c r="H201" s="208">
        <f t="shared" si="122"/>
        <v>13.89</v>
      </c>
      <c r="I201" s="104"/>
      <c r="J201" s="101"/>
      <c r="K201" s="102"/>
      <c r="L201" s="105">
        <v>138.91</v>
      </c>
      <c r="M201" s="102">
        <v>13.89</v>
      </c>
      <c r="N201" s="196"/>
      <c r="O201" s="3"/>
      <c r="P201" s="4"/>
      <c r="Q201" s="4"/>
      <c r="R201" s="4"/>
    </row>
    <row r="202" spans="1:18" ht="18.600000000000001" customHeight="1">
      <c r="A202" s="202"/>
      <c r="B202" s="293" t="s">
        <v>363</v>
      </c>
      <c r="C202" s="206" t="s">
        <v>575</v>
      </c>
      <c r="D202" s="207" t="s">
        <v>355</v>
      </c>
      <c r="E202" s="373"/>
      <c r="F202" s="374"/>
      <c r="G202" s="208">
        <f t="shared" si="121"/>
        <v>181.41</v>
      </c>
      <c r="H202" s="208">
        <f t="shared" si="122"/>
        <v>18.14</v>
      </c>
      <c r="I202" s="104"/>
      <c r="J202" s="101"/>
      <c r="K202" s="102"/>
      <c r="L202" s="105">
        <v>181.41</v>
      </c>
      <c r="M202" s="102">
        <v>18.14</v>
      </c>
      <c r="N202" s="196"/>
      <c r="O202" s="3"/>
      <c r="P202" s="4"/>
      <c r="Q202" s="4"/>
      <c r="R202" s="4"/>
    </row>
    <row r="203" spans="1:18" ht="23.45" customHeight="1">
      <c r="A203" s="202"/>
      <c r="B203" s="293" t="s">
        <v>364</v>
      </c>
      <c r="C203" s="206" t="s">
        <v>372</v>
      </c>
      <c r="D203" s="207" t="s">
        <v>355</v>
      </c>
      <c r="E203" s="373"/>
      <c r="F203" s="374"/>
      <c r="G203" s="208">
        <f t="shared" si="121"/>
        <v>183.8</v>
      </c>
      <c r="H203" s="208">
        <f t="shared" si="122"/>
        <v>18.38</v>
      </c>
      <c r="I203" s="104"/>
      <c r="J203" s="101"/>
      <c r="K203" s="102"/>
      <c r="L203" s="105">
        <v>183.8</v>
      </c>
      <c r="M203" s="102">
        <v>18.38</v>
      </c>
      <c r="N203" s="196"/>
      <c r="O203" s="3"/>
      <c r="P203" s="4"/>
      <c r="Q203" s="4"/>
      <c r="R203" s="4"/>
    </row>
    <row r="204" spans="1:18" ht="23.45" customHeight="1">
      <c r="A204" s="202"/>
      <c r="B204" s="293" t="s">
        <v>365</v>
      </c>
      <c r="C204" s="206" t="s">
        <v>376</v>
      </c>
      <c r="D204" s="207" t="s">
        <v>355</v>
      </c>
      <c r="E204" s="371" t="s">
        <v>436</v>
      </c>
      <c r="F204" s="372"/>
      <c r="G204" s="208">
        <f t="shared" si="121"/>
        <v>189</v>
      </c>
      <c r="H204" s="208">
        <f t="shared" si="122"/>
        <v>18.899999999999999</v>
      </c>
      <c r="I204" s="104"/>
      <c r="J204" s="101"/>
      <c r="K204" s="102"/>
      <c r="L204" s="105">
        <v>189</v>
      </c>
      <c r="M204" s="102">
        <v>18.899999999999999</v>
      </c>
      <c r="N204" s="196"/>
      <c r="O204" s="3"/>
      <c r="P204" s="4"/>
      <c r="Q204" s="4"/>
      <c r="R204" s="4"/>
    </row>
    <row r="205" spans="1:18" ht="17.45" customHeight="1">
      <c r="A205" s="202"/>
      <c r="B205" s="293" t="s">
        <v>366</v>
      </c>
      <c r="C205" s="206" t="s">
        <v>373</v>
      </c>
      <c r="D205" s="207" t="s">
        <v>355</v>
      </c>
      <c r="E205" s="371" t="s">
        <v>437</v>
      </c>
      <c r="F205" s="372"/>
      <c r="G205" s="208">
        <f t="shared" si="121"/>
        <v>193.2</v>
      </c>
      <c r="H205" s="208">
        <f t="shared" si="122"/>
        <v>19.32</v>
      </c>
      <c r="I205" s="104"/>
      <c r="J205" s="101"/>
      <c r="K205" s="102"/>
      <c r="L205" s="105">
        <v>193.2</v>
      </c>
      <c r="M205" s="102">
        <v>19.32</v>
      </c>
      <c r="N205" s="196"/>
      <c r="O205" s="3"/>
      <c r="P205" s="4"/>
      <c r="Q205" s="4"/>
      <c r="R205" s="4"/>
    </row>
    <row r="206" spans="1:18" ht="17.45" customHeight="1">
      <c r="A206" s="202"/>
      <c r="B206" s="293" t="s">
        <v>367</v>
      </c>
      <c r="C206" s="343" t="s">
        <v>576</v>
      </c>
      <c r="D206" s="344" t="s">
        <v>355</v>
      </c>
      <c r="E206" s="369" t="s">
        <v>371</v>
      </c>
      <c r="F206" s="370"/>
      <c r="G206" s="208">
        <f t="shared" si="121"/>
        <v>122.66</v>
      </c>
      <c r="H206" s="208">
        <f t="shared" si="122"/>
        <v>12.27</v>
      </c>
      <c r="I206" s="104"/>
      <c r="J206" s="101"/>
      <c r="K206" s="102"/>
      <c r="L206" s="105">
        <v>122.66</v>
      </c>
      <c r="M206" s="102">
        <v>12.27</v>
      </c>
      <c r="N206" s="196"/>
      <c r="O206" s="3"/>
      <c r="P206" s="4"/>
      <c r="Q206" s="4"/>
      <c r="R206" s="4"/>
    </row>
    <row r="207" spans="1:18" ht="20.45" customHeight="1">
      <c r="A207" s="202"/>
      <c r="B207" s="293" t="s">
        <v>370</v>
      </c>
      <c r="C207" s="343" t="s">
        <v>575</v>
      </c>
      <c r="D207" s="344" t="s">
        <v>355</v>
      </c>
      <c r="E207" s="369" t="s">
        <v>371</v>
      </c>
      <c r="F207" s="370"/>
      <c r="G207" s="208">
        <f t="shared" si="121"/>
        <v>131.21</v>
      </c>
      <c r="H207" s="208">
        <f t="shared" si="122"/>
        <v>13.12</v>
      </c>
      <c r="I207" s="104"/>
      <c r="J207" s="101"/>
      <c r="K207" s="102"/>
      <c r="L207" s="105">
        <v>131.21</v>
      </c>
      <c r="M207" s="102">
        <v>13.12</v>
      </c>
      <c r="N207" s="196"/>
      <c r="O207" s="3"/>
      <c r="P207" s="4"/>
      <c r="Q207" s="4"/>
      <c r="R207" s="4"/>
    </row>
    <row r="208" spans="1:18" ht="18.600000000000001" customHeight="1">
      <c r="A208" s="202"/>
      <c r="B208" s="293" t="s">
        <v>375</v>
      </c>
      <c r="C208" s="343" t="s">
        <v>372</v>
      </c>
      <c r="D208" s="344" t="s">
        <v>355</v>
      </c>
      <c r="E208" s="369" t="s">
        <v>371</v>
      </c>
      <c r="F208" s="370"/>
      <c r="G208" s="208">
        <f t="shared" si="121"/>
        <v>171.7</v>
      </c>
      <c r="H208" s="208">
        <f t="shared" si="122"/>
        <v>17.170000000000002</v>
      </c>
      <c r="I208" s="104"/>
      <c r="J208" s="101"/>
      <c r="K208" s="102"/>
      <c r="L208" s="105">
        <v>171.7</v>
      </c>
      <c r="M208" s="102">
        <v>17.170000000000002</v>
      </c>
      <c r="N208" s="196"/>
      <c r="O208" s="3"/>
      <c r="P208" s="4"/>
      <c r="Q208" s="4"/>
      <c r="R208" s="4"/>
    </row>
    <row r="209" spans="1:18" ht="18.600000000000001" customHeight="1">
      <c r="A209" s="202"/>
      <c r="B209" s="293" t="s">
        <v>382</v>
      </c>
      <c r="C209" s="343" t="s">
        <v>376</v>
      </c>
      <c r="D209" s="344" t="s">
        <v>355</v>
      </c>
      <c r="E209" s="369" t="s">
        <v>371</v>
      </c>
      <c r="F209" s="370"/>
      <c r="G209" s="208">
        <f t="shared" si="121"/>
        <v>173.2</v>
      </c>
      <c r="H209" s="208">
        <f t="shared" si="122"/>
        <v>17.32</v>
      </c>
      <c r="I209" s="104"/>
      <c r="J209" s="101"/>
      <c r="K209" s="102"/>
      <c r="L209" s="105">
        <v>173.2</v>
      </c>
      <c r="M209" s="102">
        <v>17.32</v>
      </c>
      <c r="N209" s="196"/>
      <c r="O209" s="3"/>
      <c r="P209" s="4"/>
      <c r="Q209" s="4"/>
      <c r="R209" s="4"/>
    </row>
    <row r="210" spans="1:18" ht="18.600000000000001" customHeight="1">
      <c r="A210" s="202"/>
      <c r="B210" s="293" t="s">
        <v>383</v>
      </c>
      <c r="C210" s="343" t="s">
        <v>373</v>
      </c>
      <c r="D210" s="344" t="s">
        <v>355</v>
      </c>
      <c r="E210" s="369" t="s">
        <v>371</v>
      </c>
      <c r="F210" s="370"/>
      <c r="G210" s="208">
        <f t="shared" si="121"/>
        <v>178.2</v>
      </c>
      <c r="H210" s="208">
        <f t="shared" si="122"/>
        <v>17.82</v>
      </c>
      <c r="I210" s="104"/>
      <c r="J210" s="101"/>
      <c r="K210" s="102"/>
      <c r="L210" s="105">
        <v>178.2</v>
      </c>
      <c r="M210" s="102">
        <v>17.82</v>
      </c>
      <c r="N210" s="196"/>
      <c r="O210" s="3"/>
      <c r="P210" s="4"/>
      <c r="Q210" s="4"/>
      <c r="R210" s="4"/>
    </row>
    <row r="211" spans="1:18" ht="121.9" customHeight="1">
      <c r="A211" s="202"/>
      <c r="B211" s="197">
        <v>1020</v>
      </c>
      <c r="C211" s="156" t="s">
        <v>432</v>
      </c>
      <c r="D211" s="181"/>
      <c r="E211" s="367" t="s">
        <v>484</v>
      </c>
      <c r="F211" s="368"/>
      <c r="G211" s="205"/>
      <c r="H211" s="205"/>
      <c r="I211" s="104"/>
      <c r="J211" s="101"/>
      <c r="K211" s="102"/>
      <c r="L211" s="105"/>
      <c r="M211" s="102"/>
      <c r="N211" s="196"/>
      <c r="O211" s="3"/>
      <c r="P211" s="4"/>
      <c r="Q211" s="4"/>
      <c r="R211" s="4"/>
    </row>
    <row r="212" spans="1:18" ht="19.899999999999999" customHeight="1">
      <c r="A212" s="202"/>
      <c r="B212" s="293" t="s">
        <v>384</v>
      </c>
      <c r="C212" s="206" t="s">
        <v>576</v>
      </c>
      <c r="D212" s="207" t="s">
        <v>355</v>
      </c>
      <c r="E212" s="373"/>
      <c r="F212" s="374"/>
      <c r="G212" s="208">
        <f t="shared" ref="G212:G221" si="123">L212*$I$156</f>
        <v>59.41</v>
      </c>
      <c r="H212" s="208">
        <f t="shared" ref="H212:H221" si="124">M212*$I$156</f>
        <v>5.94</v>
      </c>
      <c r="I212" s="104"/>
      <c r="J212" s="101"/>
      <c r="K212" s="102"/>
      <c r="L212" s="105">
        <v>59.41</v>
      </c>
      <c r="M212" s="102">
        <v>5.94</v>
      </c>
      <c r="N212" s="196"/>
      <c r="O212" s="3"/>
      <c r="P212" s="4"/>
      <c r="Q212" s="4"/>
      <c r="R212" s="4"/>
    </row>
    <row r="213" spans="1:18" ht="19.149999999999999" customHeight="1">
      <c r="A213" s="202"/>
      <c r="B213" s="293" t="s">
        <v>385</v>
      </c>
      <c r="C213" s="206" t="s">
        <v>575</v>
      </c>
      <c r="D213" s="207" t="s">
        <v>355</v>
      </c>
      <c r="E213" s="373"/>
      <c r="F213" s="374"/>
      <c r="G213" s="208">
        <f t="shared" si="123"/>
        <v>97.41</v>
      </c>
      <c r="H213" s="208">
        <f t="shared" si="124"/>
        <v>9.74</v>
      </c>
      <c r="I213" s="104"/>
      <c r="J213" s="101"/>
      <c r="K213" s="102"/>
      <c r="L213" s="105">
        <v>97.41</v>
      </c>
      <c r="M213" s="102">
        <v>9.74</v>
      </c>
      <c r="N213" s="196"/>
      <c r="O213" s="3"/>
      <c r="P213" s="4"/>
      <c r="Q213" s="4"/>
      <c r="R213" s="4"/>
    </row>
    <row r="214" spans="1:18" ht="19.899999999999999" customHeight="1">
      <c r="A214" s="202"/>
      <c r="B214" s="293" t="s">
        <v>386</v>
      </c>
      <c r="C214" s="206" t="s">
        <v>372</v>
      </c>
      <c r="D214" s="207" t="s">
        <v>355</v>
      </c>
      <c r="E214" s="373"/>
      <c r="F214" s="374"/>
      <c r="G214" s="208">
        <f t="shared" si="123"/>
        <v>104.3</v>
      </c>
      <c r="H214" s="208">
        <f t="shared" si="124"/>
        <v>10.43</v>
      </c>
      <c r="I214" s="104"/>
      <c r="J214" s="101"/>
      <c r="K214" s="102"/>
      <c r="L214" s="105">
        <v>104.3</v>
      </c>
      <c r="M214" s="102">
        <v>10.43</v>
      </c>
      <c r="N214" s="196"/>
      <c r="O214" s="3"/>
      <c r="P214" s="4"/>
      <c r="Q214" s="4"/>
      <c r="R214" s="4"/>
    </row>
    <row r="215" spans="1:18" ht="16.899999999999999" customHeight="1">
      <c r="A215" s="202"/>
      <c r="B215" s="293" t="s">
        <v>387</v>
      </c>
      <c r="C215" s="206" t="s">
        <v>376</v>
      </c>
      <c r="D215" s="207" t="s">
        <v>355</v>
      </c>
      <c r="E215" s="371" t="s">
        <v>436</v>
      </c>
      <c r="F215" s="372"/>
      <c r="G215" s="208">
        <f t="shared" si="123"/>
        <v>109.5</v>
      </c>
      <c r="H215" s="208">
        <f t="shared" si="124"/>
        <v>10.95</v>
      </c>
      <c r="I215" s="104"/>
      <c r="J215" s="101"/>
      <c r="K215" s="102"/>
      <c r="L215" s="105">
        <v>109.5</v>
      </c>
      <c r="M215" s="102">
        <v>10.95</v>
      </c>
      <c r="N215" s="196"/>
      <c r="O215" s="3"/>
      <c r="P215" s="4"/>
      <c r="Q215" s="4"/>
      <c r="R215" s="4"/>
    </row>
    <row r="216" spans="1:18" ht="19.149999999999999" customHeight="1">
      <c r="A216" s="202"/>
      <c r="B216" s="293" t="s">
        <v>388</v>
      </c>
      <c r="C216" s="206" t="s">
        <v>373</v>
      </c>
      <c r="D216" s="207" t="s">
        <v>355</v>
      </c>
      <c r="E216" s="371" t="s">
        <v>437</v>
      </c>
      <c r="F216" s="372"/>
      <c r="G216" s="208">
        <f t="shared" si="123"/>
        <v>113.7</v>
      </c>
      <c r="H216" s="208">
        <f t="shared" si="124"/>
        <v>11.37</v>
      </c>
      <c r="I216" s="104"/>
      <c r="J216" s="101"/>
      <c r="K216" s="102"/>
      <c r="L216" s="105">
        <v>113.7</v>
      </c>
      <c r="M216" s="102">
        <v>11.37</v>
      </c>
      <c r="N216" s="196"/>
      <c r="O216" s="3"/>
      <c r="P216" s="4"/>
      <c r="Q216" s="4"/>
      <c r="R216" s="4"/>
    </row>
    <row r="217" spans="1:18" ht="18" customHeight="1">
      <c r="A217" s="202"/>
      <c r="B217" s="293" t="s">
        <v>389</v>
      </c>
      <c r="C217" s="343" t="s">
        <v>576</v>
      </c>
      <c r="D217" s="344" t="s">
        <v>355</v>
      </c>
      <c r="E217" s="369" t="s">
        <v>371</v>
      </c>
      <c r="F217" s="370"/>
      <c r="G217" s="208">
        <f t="shared" si="123"/>
        <v>43.16</v>
      </c>
      <c r="H217" s="208">
        <f t="shared" si="124"/>
        <v>4.32</v>
      </c>
      <c r="I217" s="104"/>
      <c r="J217" s="101"/>
      <c r="K217" s="102"/>
      <c r="L217" s="105">
        <v>43.16</v>
      </c>
      <c r="M217" s="102">
        <v>4.32</v>
      </c>
      <c r="N217" s="196"/>
      <c r="O217" s="3"/>
      <c r="P217" s="4"/>
      <c r="Q217" s="4"/>
      <c r="R217" s="4"/>
    </row>
    <row r="218" spans="1:18" ht="19.149999999999999" customHeight="1">
      <c r="A218" s="202"/>
      <c r="B218" s="293" t="s">
        <v>390</v>
      </c>
      <c r="C218" s="343" t="s">
        <v>575</v>
      </c>
      <c r="D218" s="344" t="s">
        <v>355</v>
      </c>
      <c r="E218" s="369" t="s">
        <v>371</v>
      </c>
      <c r="F218" s="370"/>
      <c r="G218" s="208">
        <f t="shared" si="123"/>
        <v>47.21</v>
      </c>
      <c r="H218" s="208">
        <f t="shared" si="124"/>
        <v>4.72</v>
      </c>
      <c r="I218" s="104"/>
      <c r="J218" s="101"/>
      <c r="K218" s="102"/>
      <c r="L218" s="105">
        <v>47.21</v>
      </c>
      <c r="M218" s="102">
        <v>4.72</v>
      </c>
      <c r="N218" s="196"/>
      <c r="O218" s="3"/>
      <c r="P218" s="4"/>
      <c r="Q218" s="4"/>
      <c r="R218" s="4"/>
    </row>
    <row r="219" spans="1:18" ht="19.899999999999999" customHeight="1">
      <c r="A219" s="202"/>
      <c r="B219" s="293" t="s">
        <v>391</v>
      </c>
      <c r="C219" s="343" t="s">
        <v>372</v>
      </c>
      <c r="D219" s="344" t="s">
        <v>355</v>
      </c>
      <c r="E219" s="369" t="s">
        <v>371</v>
      </c>
      <c r="F219" s="370"/>
      <c r="G219" s="208">
        <f t="shared" si="123"/>
        <v>92.2</v>
      </c>
      <c r="H219" s="208">
        <f t="shared" si="124"/>
        <v>9.2200000000000006</v>
      </c>
      <c r="I219" s="104"/>
      <c r="J219" s="101"/>
      <c r="K219" s="102"/>
      <c r="L219" s="105">
        <v>92.2</v>
      </c>
      <c r="M219" s="102">
        <v>9.2200000000000006</v>
      </c>
      <c r="N219" s="196"/>
      <c r="O219" s="3"/>
      <c r="P219" s="4"/>
      <c r="Q219" s="4"/>
      <c r="R219" s="4"/>
    </row>
    <row r="220" spans="1:18" ht="18.600000000000001" customHeight="1">
      <c r="A220" s="202"/>
      <c r="B220" s="293" t="s">
        <v>392</v>
      </c>
      <c r="C220" s="343" t="s">
        <v>376</v>
      </c>
      <c r="D220" s="344" t="s">
        <v>355</v>
      </c>
      <c r="E220" s="369" t="s">
        <v>371</v>
      </c>
      <c r="F220" s="370"/>
      <c r="G220" s="208">
        <f t="shared" si="123"/>
        <v>93.7</v>
      </c>
      <c r="H220" s="208">
        <f t="shared" si="124"/>
        <v>9.3699999999999992</v>
      </c>
      <c r="I220" s="104"/>
      <c r="J220" s="101"/>
      <c r="K220" s="102"/>
      <c r="L220" s="105">
        <v>93.7</v>
      </c>
      <c r="M220" s="102">
        <v>9.3699999999999992</v>
      </c>
      <c r="N220" s="196"/>
      <c r="O220" s="3"/>
      <c r="P220" s="4"/>
      <c r="Q220" s="4"/>
      <c r="R220" s="4"/>
    </row>
    <row r="221" spans="1:18" ht="15.6" customHeight="1">
      <c r="A221" s="202"/>
      <c r="B221" s="293" t="s">
        <v>393</v>
      </c>
      <c r="C221" s="343" t="s">
        <v>373</v>
      </c>
      <c r="D221" s="344" t="s">
        <v>355</v>
      </c>
      <c r="E221" s="369" t="s">
        <v>371</v>
      </c>
      <c r="F221" s="370"/>
      <c r="G221" s="208">
        <f t="shared" si="123"/>
        <v>97.9</v>
      </c>
      <c r="H221" s="208">
        <f t="shared" si="124"/>
        <v>9.7899999999999991</v>
      </c>
      <c r="I221" s="104"/>
      <c r="J221" s="101"/>
      <c r="K221" s="102"/>
      <c r="L221" s="105">
        <v>97.9</v>
      </c>
      <c r="M221" s="102">
        <v>9.7899999999999991</v>
      </c>
      <c r="N221" s="196"/>
      <c r="O221" s="3"/>
      <c r="P221" s="4"/>
      <c r="Q221" s="4"/>
      <c r="R221" s="4"/>
    </row>
    <row r="222" spans="1:18" ht="137.44999999999999" customHeight="1">
      <c r="A222" s="202"/>
      <c r="B222" s="197">
        <v>1021</v>
      </c>
      <c r="C222" s="156" t="s">
        <v>433</v>
      </c>
      <c r="D222" s="181"/>
      <c r="E222" s="367" t="s">
        <v>485</v>
      </c>
      <c r="F222" s="368"/>
      <c r="G222" s="205"/>
      <c r="H222" s="205"/>
      <c r="I222" s="104"/>
      <c r="J222" s="101"/>
      <c r="K222" s="102"/>
      <c r="L222" s="105"/>
      <c r="M222" s="102"/>
      <c r="N222" s="196"/>
      <c r="O222" s="3"/>
      <c r="P222" s="4"/>
      <c r="Q222" s="4"/>
      <c r="R222" s="4"/>
    </row>
    <row r="223" spans="1:18" ht="19.899999999999999" customHeight="1">
      <c r="A223" s="202"/>
      <c r="B223" s="293" t="s">
        <v>394</v>
      </c>
      <c r="C223" s="206" t="s">
        <v>576</v>
      </c>
      <c r="D223" s="207" t="s">
        <v>355</v>
      </c>
      <c r="E223" s="373"/>
      <c r="F223" s="374"/>
      <c r="G223" s="208">
        <f t="shared" ref="G223:G232" si="125">L223*$I$156</f>
        <v>131.41</v>
      </c>
      <c r="H223" s="208">
        <f t="shared" ref="H223:H232" si="126">M223*$I$156</f>
        <v>13.14</v>
      </c>
      <c r="I223" s="104"/>
      <c r="J223" s="101"/>
      <c r="K223" s="102"/>
      <c r="L223" s="105">
        <v>131.41</v>
      </c>
      <c r="M223" s="102">
        <v>13.14</v>
      </c>
      <c r="N223" s="196"/>
      <c r="O223" s="3"/>
      <c r="P223" s="4"/>
      <c r="Q223" s="4"/>
      <c r="R223" s="4"/>
    </row>
    <row r="224" spans="1:18" ht="20.45" customHeight="1">
      <c r="A224" s="202"/>
      <c r="B224" s="293" t="s">
        <v>395</v>
      </c>
      <c r="C224" s="206" t="s">
        <v>575</v>
      </c>
      <c r="D224" s="207" t="s">
        <v>355</v>
      </c>
      <c r="E224" s="373"/>
      <c r="F224" s="374"/>
      <c r="G224" s="208">
        <f t="shared" si="125"/>
        <v>169.41</v>
      </c>
      <c r="H224" s="208">
        <f t="shared" si="126"/>
        <v>16.940000000000001</v>
      </c>
      <c r="I224" s="104"/>
      <c r="J224" s="101"/>
      <c r="K224" s="102"/>
      <c r="L224" s="105">
        <v>169.41</v>
      </c>
      <c r="M224" s="102">
        <v>16.940000000000001</v>
      </c>
      <c r="N224" s="196"/>
      <c r="O224" s="3"/>
      <c r="P224" s="4"/>
      <c r="Q224" s="4"/>
      <c r="R224" s="4"/>
    </row>
    <row r="225" spans="1:18" ht="21" customHeight="1">
      <c r="A225" s="202"/>
      <c r="B225" s="293" t="s">
        <v>396</v>
      </c>
      <c r="C225" s="206" t="s">
        <v>372</v>
      </c>
      <c r="D225" s="207" t="s">
        <v>355</v>
      </c>
      <c r="E225" s="373"/>
      <c r="F225" s="374"/>
      <c r="G225" s="208">
        <f t="shared" si="125"/>
        <v>176.3</v>
      </c>
      <c r="H225" s="208">
        <f t="shared" si="126"/>
        <v>17.63</v>
      </c>
      <c r="I225" s="104"/>
      <c r="J225" s="101"/>
      <c r="K225" s="102"/>
      <c r="L225" s="105">
        <v>176.3</v>
      </c>
      <c r="M225" s="102">
        <v>17.63</v>
      </c>
      <c r="N225" s="196"/>
      <c r="O225" s="3"/>
      <c r="P225" s="4"/>
      <c r="Q225" s="4"/>
      <c r="R225" s="4"/>
    </row>
    <row r="226" spans="1:18" ht="19.899999999999999" customHeight="1">
      <c r="A226" s="202"/>
      <c r="B226" s="293" t="s">
        <v>397</v>
      </c>
      <c r="C226" s="206" t="s">
        <v>376</v>
      </c>
      <c r="D226" s="207" t="s">
        <v>355</v>
      </c>
      <c r="E226" s="371" t="s">
        <v>436</v>
      </c>
      <c r="F226" s="372"/>
      <c r="G226" s="208">
        <f t="shared" si="125"/>
        <v>181.5</v>
      </c>
      <c r="H226" s="208">
        <f t="shared" si="126"/>
        <v>18.149999999999999</v>
      </c>
      <c r="I226" s="104"/>
      <c r="J226" s="101"/>
      <c r="K226" s="102"/>
      <c r="L226" s="105">
        <v>181.5</v>
      </c>
      <c r="M226" s="102">
        <v>18.149999999999999</v>
      </c>
      <c r="N226" s="196"/>
      <c r="O226" s="3"/>
      <c r="P226" s="4"/>
      <c r="Q226" s="4"/>
      <c r="R226" s="4"/>
    </row>
    <row r="227" spans="1:18" ht="18" customHeight="1">
      <c r="A227" s="202"/>
      <c r="B227" s="293" t="s">
        <v>398</v>
      </c>
      <c r="C227" s="206" t="s">
        <v>373</v>
      </c>
      <c r="D227" s="207" t="s">
        <v>355</v>
      </c>
      <c r="E227" s="371" t="s">
        <v>437</v>
      </c>
      <c r="F227" s="372"/>
      <c r="G227" s="208">
        <f t="shared" si="125"/>
        <v>185.7</v>
      </c>
      <c r="H227" s="208">
        <f t="shared" si="126"/>
        <v>18.57</v>
      </c>
      <c r="I227" s="104"/>
      <c r="J227" s="101"/>
      <c r="K227" s="102"/>
      <c r="L227" s="105">
        <v>185.7</v>
      </c>
      <c r="M227" s="102">
        <v>18.57</v>
      </c>
      <c r="N227" s="196"/>
      <c r="O227" s="3"/>
      <c r="P227" s="4"/>
      <c r="Q227" s="4"/>
      <c r="R227" s="4"/>
    </row>
    <row r="228" spans="1:18" ht="19.899999999999999" customHeight="1">
      <c r="A228" s="202"/>
      <c r="B228" s="293" t="s">
        <v>399</v>
      </c>
      <c r="C228" s="343" t="s">
        <v>576</v>
      </c>
      <c r="D228" s="344" t="s">
        <v>355</v>
      </c>
      <c r="E228" s="369" t="s">
        <v>371</v>
      </c>
      <c r="F228" s="370"/>
      <c r="G228" s="208">
        <f t="shared" si="125"/>
        <v>115.16</v>
      </c>
      <c r="H228" s="208">
        <f t="shared" si="126"/>
        <v>11.52</v>
      </c>
      <c r="I228" s="104"/>
      <c r="J228" s="101"/>
      <c r="K228" s="102"/>
      <c r="L228" s="105">
        <v>115.16</v>
      </c>
      <c r="M228" s="102">
        <v>11.52</v>
      </c>
      <c r="N228" s="196"/>
      <c r="O228" s="3"/>
      <c r="P228" s="4"/>
      <c r="Q228" s="4"/>
      <c r="R228" s="4"/>
    </row>
    <row r="229" spans="1:18" ht="22.9" customHeight="1">
      <c r="A229" s="202"/>
      <c r="B229" s="293" t="s">
        <v>400</v>
      </c>
      <c r="C229" s="343" t="s">
        <v>575</v>
      </c>
      <c r="D229" s="344" t="s">
        <v>355</v>
      </c>
      <c r="E229" s="369" t="s">
        <v>371</v>
      </c>
      <c r="F229" s="370"/>
      <c r="G229" s="208">
        <f t="shared" si="125"/>
        <v>119.21</v>
      </c>
      <c r="H229" s="208">
        <f t="shared" si="126"/>
        <v>11.92</v>
      </c>
      <c r="I229" s="104"/>
      <c r="J229" s="101"/>
      <c r="K229" s="102"/>
      <c r="L229" s="105">
        <v>119.21</v>
      </c>
      <c r="M229" s="102">
        <v>11.92</v>
      </c>
      <c r="N229" s="196"/>
      <c r="O229" s="3"/>
      <c r="P229" s="4"/>
      <c r="Q229" s="4"/>
      <c r="R229" s="4"/>
    </row>
    <row r="230" spans="1:18" ht="20.45" customHeight="1">
      <c r="A230" s="202"/>
      <c r="B230" s="293" t="s">
        <v>401</v>
      </c>
      <c r="C230" s="343" t="s">
        <v>372</v>
      </c>
      <c r="D230" s="344" t="s">
        <v>355</v>
      </c>
      <c r="E230" s="369" t="s">
        <v>371</v>
      </c>
      <c r="F230" s="370"/>
      <c r="G230" s="208">
        <f t="shared" si="125"/>
        <v>164.2</v>
      </c>
      <c r="H230" s="208">
        <f t="shared" si="126"/>
        <v>16.420000000000002</v>
      </c>
      <c r="I230" s="104"/>
      <c r="J230" s="101"/>
      <c r="K230" s="102"/>
      <c r="L230" s="105">
        <v>164.2</v>
      </c>
      <c r="M230" s="102">
        <v>16.420000000000002</v>
      </c>
      <c r="N230" s="196"/>
      <c r="O230" s="3"/>
      <c r="P230" s="4"/>
      <c r="Q230" s="4"/>
      <c r="R230" s="4"/>
    </row>
    <row r="231" spans="1:18" ht="19.149999999999999" customHeight="1">
      <c r="A231" s="202"/>
      <c r="B231" s="293" t="s">
        <v>402</v>
      </c>
      <c r="C231" s="343" t="s">
        <v>376</v>
      </c>
      <c r="D231" s="344" t="s">
        <v>355</v>
      </c>
      <c r="E231" s="369" t="s">
        <v>371</v>
      </c>
      <c r="F231" s="370"/>
      <c r="G231" s="208">
        <f t="shared" si="125"/>
        <v>165.7</v>
      </c>
      <c r="H231" s="208">
        <f t="shared" si="126"/>
        <v>16.57</v>
      </c>
      <c r="I231" s="104"/>
      <c r="J231" s="101"/>
      <c r="K231" s="102"/>
      <c r="L231" s="105">
        <v>165.7</v>
      </c>
      <c r="M231" s="102">
        <v>16.57</v>
      </c>
      <c r="N231" s="196"/>
      <c r="O231" s="3"/>
      <c r="P231" s="4"/>
      <c r="Q231" s="4"/>
      <c r="R231" s="4"/>
    </row>
    <row r="232" spans="1:18" ht="19.899999999999999" customHeight="1">
      <c r="A232" s="202"/>
      <c r="B232" s="293" t="s">
        <v>403</v>
      </c>
      <c r="C232" s="343" t="s">
        <v>373</v>
      </c>
      <c r="D232" s="344" t="s">
        <v>355</v>
      </c>
      <c r="E232" s="369" t="s">
        <v>371</v>
      </c>
      <c r="F232" s="370"/>
      <c r="G232" s="208">
        <f t="shared" si="125"/>
        <v>173.6</v>
      </c>
      <c r="H232" s="208">
        <f t="shared" si="126"/>
        <v>17.36</v>
      </c>
      <c r="I232" s="104"/>
      <c r="J232" s="101"/>
      <c r="K232" s="102"/>
      <c r="L232" s="105">
        <v>173.6</v>
      </c>
      <c r="M232" s="102">
        <v>17.36</v>
      </c>
      <c r="N232" s="196"/>
      <c r="O232" s="3"/>
      <c r="P232" s="4"/>
      <c r="Q232" s="4"/>
      <c r="R232" s="4"/>
    </row>
    <row r="233" spans="1:18" ht="75" customHeight="1">
      <c r="A233" s="202"/>
      <c r="B233" s="197">
        <v>1022</v>
      </c>
      <c r="C233" s="156" t="s">
        <v>341</v>
      </c>
      <c r="D233" s="181" t="s">
        <v>8</v>
      </c>
      <c r="E233" s="367" t="s">
        <v>445</v>
      </c>
      <c r="F233" s="368"/>
      <c r="G233" s="205">
        <f>L233*$I$156</f>
        <v>622</v>
      </c>
      <c r="H233" s="205">
        <f>M233*$I$156</f>
        <v>62.2</v>
      </c>
      <c r="I233" s="104"/>
      <c r="J233" s="101"/>
      <c r="K233" s="102"/>
      <c r="L233" s="105">
        <v>622</v>
      </c>
      <c r="M233" s="102">
        <v>62.2</v>
      </c>
      <c r="N233" s="196"/>
      <c r="O233" s="3"/>
      <c r="P233" s="4"/>
      <c r="Q233" s="4"/>
      <c r="R233" s="4"/>
    </row>
    <row r="234" spans="1:18" ht="72.599999999999994" customHeight="1">
      <c r="A234" s="202"/>
      <c r="B234" s="293" t="s">
        <v>404</v>
      </c>
      <c r="C234" s="206" t="s">
        <v>196</v>
      </c>
      <c r="D234" s="207" t="s">
        <v>8</v>
      </c>
      <c r="E234" s="365" t="s">
        <v>446</v>
      </c>
      <c r="F234" s="366"/>
      <c r="G234" s="208">
        <f>L234*$I$156</f>
        <v>154.94</v>
      </c>
      <c r="H234" s="208">
        <f>M234*$I$156</f>
        <v>15.35</v>
      </c>
      <c r="I234" s="104"/>
      <c r="J234" s="101"/>
      <c r="K234" s="102"/>
      <c r="L234" s="105">
        <v>154.94</v>
      </c>
      <c r="M234" s="102">
        <v>15.35</v>
      </c>
      <c r="N234" s="196"/>
      <c r="O234" s="3"/>
      <c r="P234" s="4"/>
      <c r="Q234" s="4"/>
      <c r="R234" s="4"/>
    </row>
    <row r="235" spans="1:18" ht="74.45" customHeight="1">
      <c r="A235" s="202"/>
      <c r="B235" s="293" t="s">
        <v>405</v>
      </c>
      <c r="C235" s="206" t="s">
        <v>438</v>
      </c>
      <c r="D235" s="207" t="s">
        <v>8</v>
      </c>
      <c r="E235" s="365" t="s">
        <v>447</v>
      </c>
      <c r="F235" s="366"/>
      <c r="G235" s="208">
        <f t="shared" ref="G235:G237" si="127">L235*$I$156</f>
        <v>154.94</v>
      </c>
      <c r="H235" s="208">
        <f t="shared" ref="H235:H237" si="128">M235*$I$156</f>
        <v>15.35</v>
      </c>
      <c r="I235" s="104"/>
      <c r="J235" s="101"/>
      <c r="K235" s="102"/>
      <c r="L235" s="105">
        <v>154.94</v>
      </c>
      <c r="M235" s="102">
        <v>15.35</v>
      </c>
      <c r="N235" s="196"/>
      <c r="O235" s="3"/>
      <c r="P235" s="4"/>
      <c r="Q235" s="4"/>
      <c r="R235" s="4"/>
    </row>
    <row r="236" spans="1:18" ht="73.900000000000006" customHeight="1">
      <c r="A236" s="202"/>
      <c r="B236" s="293" t="s">
        <v>406</v>
      </c>
      <c r="C236" s="206" t="s">
        <v>342</v>
      </c>
      <c r="D236" s="207" t="s">
        <v>8</v>
      </c>
      <c r="E236" s="365" t="s">
        <v>448</v>
      </c>
      <c r="F236" s="366"/>
      <c r="G236" s="208">
        <f t="shared" si="127"/>
        <v>321.44</v>
      </c>
      <c r="H236" s="208">
        <f t="shared" si="128"/>
        <v>31.85</v>
      </c>
      <c r="I236" s="104"/>
      <c r="J236" s="101"/>
      <c r="K236" s="102"/>
      <c r="L236" s="105">
        <v>321.44</v>
      </c>
      <c r="M236" s="102">
        <v>31.85</v>
      </c>
      <c r="N236" s="196"/>
      <c r="O236" s="3"/>
      <c r="P236" s="4"/>
      <c r="Q236" s="4"/>
      <c r="R236" s="4"/>
    </row>
    <row r="237" spans="1:18" ht="100.15" customHeight="1">
      <c r="A237" s="202"/>
      <c r="B237" s="293" t="s">
        <v>444</v>
      </c>
      <c r="C237" s="206" t="s">
        <v>509</v>
      </c>
      <c r="D237" s="207" t="s">
        <v>8</v>
      </c>
      <c r="E237" s="365" t="s">
        <v>510</v>
      </c>
      <c r="F237" s="366"/>
      <c r="G237" s="208">
        <f t="shared" si="127"/>
        <v>121.58</v>
      </c>
      <c r="H237" s="208">
        <f t="shared" si="128"/>
        <v>12.16</v>
      </c>
      <c r="I237" s="104"/>
      <c r="J237" s="101"/>
      <c r="K237" s="102"/>
      <c r="L237" s="105">
        <v>121.58</v>
      </c>
      <c r="M237" s="102">
        <v>12.16</v>
      </c>
      <c r="N237" s="196"/>
      <c r="O237" s="3"/>
      <c r="P237" s="4"/>
      <c r="Q237" s="4"/>
      <c r="R237" s="4"/>
    </row>
    <row r="238" spans="1:18" ht="77.45" customHeight="1">
      <c r="A238" s="202"/>
      <c r="B238" s="197">
        <v>1023</v>
      </c>
      <c r="C238" s="156" t="s">
        <v>343</v>
      </c>
      <c r="D238" s="181" t="s">
        <v>8</v>
      </c>
      <c r="E238" s="367" t="s">
        <v>449</v>
      </c>
      <c r="F238" s="368"/>
      <c r="G238" s="205">
        <f t="shared" ref="G238:H239" si="129">L238*$I$156</f>
        <v>829</v>
      </c>
      <c r="H238" s="205">
        <f t="shared" si="129"/>
        <v>82.9</v>
      </c>
      <c r="I238" s="104"/>
      <c r="J238" s="101"/>
      <c r="K238" s="102"/>
      <c r="L238" s="105">
        <v>829</v>
      </c>
      <c r="M238" s="102">
        <v>82.9</v>
      </c>
      <c r="N238" s="196"/>
      <c r="O238" s="3"/>
      <c r="P238" s="4"/>
      <c r="Q238" s="4"/>
      <c r="R238" s="4"/>
    </row>
    <row r="239" spans="1:18" ht="67.150000000000006" customHeight="1">
      <c r="A239" s="202"/>
      <c r="B239" s="197">
        <v>1025</v>
      </c>
      <c r="C239" s="156" t="s">
        <v>203</v>
      </c>
      <c r="D239" s="181" t="s">
        <v>49</v>
      </c>
      <c r="E239" s="367" t="s">
        <v>184</v>
      </c>
      <c r="F239" s="368"/>
      <c r="G239" s="205">
        <f t="shared" si="129"/>
        <v>133</v>
      </c>
      <c r="H239" s="205">
        <f t="shared" si="129"/>
        <v>13.3</v>
      </c>
      <c r="I239" s="104"/>
      <c r="J239" s="101"/>
      <c r="K239" s="102"/>
      <c r="L239" s="105">
        <v>133</v>
      </c>
      <c r="M239" s="102">
        <v>13.3</v>
      </c>
      <c r="N239" s="196"/>
      <c r="O239" s="3"/>
      <c r="P239" s="4"/>
      <c r="Q239" s="4"/>
      <c r="R239" s="4"/>
    </row>
    <row r="240" spans="1:18" ht="123.6" customHeight="1">
      <c r="A240" s="202"/>
      <c r="B240" s="197">
        <v>1029</v>
      </c>
      <c r="C240" s="156" t="s">
        <v>577</v>
      </c>
      <c r="D240" s="181" t="s">
        <v>10</v>
      </c>
      <c r="E240" s="367" t="s">
        <v>514</v>
      </c>
      <c r="F240" s="368"/>
      <c r="G240" s="205">
        <f t="shared" ref="G240:G279" si="130">L240*$I$156</f>
        <v>646</v>
      </c>
      <c r="H240" s="205">
        <f t="shared" ref="H240:H279" si="131">M240*$I$156</f>
        <v>64.600000000000009</v>
      </c>
      <c r="I240" s="104"/>
      <c r="J240" s="101"/>
      <c r="K240" s="102"/>
      <c r="L240" s="105">
        <v>646</v>
      </c>
      <c r="M240" s="102">
        <v>64.600000000000009</v>
      </c>
      <c r="N240" s="196"/>
      <c r="O240" s="3"/>
      <c r="P240" s="4"/>
      <c r="Q240" s="4"/>
      <c r="R240" s="4"/>
    </row>
    <row r="241" spans="1:18" ht="121.9" customHeight="1">
      <c r="A241" s="202"/>
      <c r="B241" s="197">
        <v>1030</v>
      </c>
      <c r="C241" s="156" t="s">
        <v>204</v>
      </c>
      <c r="D241" s="181" t="s">
        <v>10</v>
      </c>
      <c r="E241" s="367" t="s">
        <v>486</v>
      </c>
      <c r="F241" s="368"/>
      <c r="G241" s="205">
        <f t="shared" si="130"/>
        <v>2170</v>
      </c>
      <c r="H241" s="205">
        <f t="shared" si="131"/>
        <v>217</v>
      </c>
      <c r="I241" s="104"/>
      <c r="J241" s="101"/>
      <c r="K241" s="102"/>
      <c r="L241" s="105">
        <v>2170</v>
      </c>
      <c r="M241" s="102">
        <v>217</v>
      </c>
      <c r="N241" s="196"/>
      <c r="O241" s="3"/>
      <c r="P241" s="4"/>
      <c r="Q241" s="4"/>
      <c r="R241" s="4"/>
    </row>
    <row r="242" spans="1:18" ht="93" customHeight="1">
      <c r="A242" s="202"/>
      <c r="B242" s="197">
        <v>1033</v>
      </c>
      <c r="C242" s="156" t="s">
        <v>131</v>
      </c>
      <c r="D242" s="181" t="s">
        <v>10</v>
      </c>
      <c r="E242" s="367" t="s">
        <v>487</v>
      </c>
      <c r="F242" s="368"/>
      <c r="G242" s="205">
        <f t="shared" si="130"/>
        <v>1891</v>
      </c>
      <c r="H242" s="205">
        <f t="shared" si="131"/>
        <v>189.10000000000002</v>
      </c>
      <c r="I242" s="104"/>
      <c r="J242" s="101"/>
      <c r="K242" s="102"/>
      <c r="L242" s="105">
        <v>1891</v>
      </c>
      <c r="M242" s="102">
        <v>189.10000000000002</v>
      </c>
      <c r="N242" s="196"/>
      <c r="O242" s="3"/>
      <c r="P242" s="4"/>
      <c r="Q242" s="4"/>
      <c r="R242" s="4"/>
    </row>
    <row r="243" spans="1:18" ht="88.15" customHeight="1">
      <c r="A243" s="202"/>
      <c r="B243" s="197">
        <v>1034</v>
      </c>
      <c r="C243" s="156" t="s">
        <v>205</v>
      </c>
      <c r="D243" s="181" t="s">
        <v>10</v>
      </c>
      <c r="E243" s="367" t="s">
        <v>488</v>
      </c>
      <c r="F243" s="368"/>
      <c r="G243" s="205">
        <f t="shared" si="130"/>
        <v>1891</v>
      </c>
      <c r="H243" s="205">
        <f t="shared" si="131"/>
        <v>189.10000000000002</v>
      </c>
      <c r="I243" s="104"/>
      <c r="J243" s="101"/>
      <c r="K243" s="102"/>
      <c r="L243" s="105">
        <v>1891</v>
      </c>
      <c r="M243" s="102">
        <v>189.10000000000002</v>
      </c>
      <c r="N243" s="196"/>
      <c r="O243" s="3"/>
      <c r="P243" s="4"/>
      <c r="Q243" s="4"/>
      <c r="R243" s="4"/>
    </row>
    <row r="244" spans="1:18" ht="56.45" customHeight="1">
      <c r="A244" s="202"/>
      <c r="B244" s="197">
        <v>1035</v>
      </c>
      <c r="C244" s="156" t="s">
        <v>206</v>
      </c>
      <c r="D244" s="181" t="s">
        <v>10</v>
      </c>
      <c r="E244" s="367" t="s">
        <v>185</v>
      </c>
      <c r="F244" s="368"/>
      <c r="G244" s="205">
        <f t="shared" si="130"/>
        <v>2560.8000000000002</v>
      </c>
      <c r="H244" s="205">
        <f t="shared" si="131"/>
        <v>256.08000000000004</v>
      </c>
      <c r="I244" s="104"/>
      <c r="J244" s="101"/>
      <c r="K244" s="102"/>
      <c r="L244" s="105">
        <v>2560.8000000000002</v>
      </c>
      <c r="M244" s="102">
        <v>256.08000000000004</v>
      </c>
      <c r="N244" s="196"/>
      <c r="O244" s="3"/>
      <c r="P244" s="4"/>
      <c r="Q244" s="4"/>
      <c r="R244" s="4"/>
    </row>
    <row r="245" spans="1:18" ht="21.6" customHeight="1">
      <c r="A245" s="202"/>
      <c r="B245" s="197">
        <v>1036</v>
      </c>
      <c r="C245" s="156" t="s">
        <v>148</v>
      </c>
      <c r="D245" s="181" t="s">
        <v>10</v>
      </c>
      <c r="E245" s="367" t="s">
        <v>197</v>
      </c>
      <c r="F245" s="368"/>
      <c r="G245" s="205">
        <f t="shared" si="130"/>
        <v>943.2</v>
      </c>
      <c r="H245" s="205">
        <f t="shared" si="131"/>
        <v>0</v>
      </c>
      <c r="I245" s="104"/>
      <c r="J245" s="101"/>
      <c r="K245" s="102"/>
      <c r="L245" s="105">
        <v>943.2</v>
      </c>
      <c r="M245" s="102">
        <v>0</v>
      </c>
      <c r="N245" s="196"/>
      <c r="O245" s="3"/>
      <c r="P245" s="4"/>
      <c r="Q245" s="4"/>
      <c r="R245" s="4"/>
    </row>
    <row r="246" spans="1:18" ht="25.15" customHeight="1">
      <c r="A246" s="202"/>
      <c r="B246" s="197">
        <v>1037</v>
      </c>
      <c r="C246" s="156" t="s">
        <v>155</v>
      </c>
      <c r="D246" s="181" t="s">
        <v>153</v>
      </c>
      <c r="E246" s="367" t="s">
        <v>154</v>
      </c>
      <c r="F246" s="368"/>
      <c r="G246" s="205">
        <f t="shared" si="130"/>
        <v>772</v>
      </c>
      <c r="H246" s="205">
        <f t="shared" si="131"/>
        <v>0</v>
      </c>
      <c r="I246" s="104"/>
      <c r="J246" s="101"/>
      <c r="K246" s="102"/>
      <c r="L246" s="105">
        <v>772</v>
      </c>
      <c r="M246" s="102">
        <v>0</v>
      </c>
      <c r="N246" s="196"/>
      <c r="O246" s="3"/>
      <c r="P246" s="4"/>
      <c r="Q246" s="4"/>
      <c r="R246" s="4"/>
    </row>
    <row r="247" spans="1:18" ht="53.45" customHeight="1">
      <c r="A247" s="202"/>
      <c r="B247" s="197">
        <v>1038</v>
      </c>
      <c r="C247" s="156" t="s">
        <v>578</v>
      </c>
      <c r="D247" s="181" t="s">
        <v>10</v>
      </c>
      <c r="E247" s="367" t="s">
        <v>489</v>
      </c>
      <c r="F247" s="368"/>
      <c r="G247" s="205">
        <f t="shared" si="130"/>
        <v>2560.8000000000002</v>
      </c>
      <c r="H247" s="205">
        <f t="shared" si="131"/>
        <v>256.08000000000004</v>
      </c>
      <c r="I247" s="104"/>
      <c r="J247" s="101"/>
      <c r="K247" s="102"/>
      <c r="L247" s="105">
        <v>2560.8000000000002</v>
      </c>
      <c r="M247" s="102">
        <v>256.08000000000004</v>
      </c>
      <c r="N247" s="196"/>
      <c r="O247" s="3"/>
      <c r="P247" s="4"/>
      <c r="Q247" s="4"/>
      <c r="R247" s="364"/>
    </row>
    <row r="248" spans="1:18" ht="72" customHeight="1">
      <c r="A248" s="202"/>
      <c r="B248" s="197">
        <v>1039</v>
      </c>
      <c r="C248" s="156" t="s">
        <v>156</v>
      </c>
      <c r="D248" s="181" t="s">
        <v>10</v>
      </c>
      <c r="E248" s="367" t="s">
        <v>490</v>
      </c>
      <c r="F248" s="368"/>
      <c r="G248" s="205">
        <f t="shared" si="130"/>
        <v>11160.6</v>
      </c>
      <c r="H248" s="205">
        <f t="shared" si="131"/>
        <v>1116.0600000000002</v>
      </c>
      <c r="I248" s="104"/>
      <c r="J248" s="101"/>
      <c r="K248" s="102"/>
      <c r="L248" s="105">
        <v>11160.6</v>
      </c>
      <c r="M248" s="102">
        <v>1116.0600000000002</v>
      </c>
      <c r="N248" s="196"/>
      <c r="O248" s="3"/>
      <c r="P248" s="4"/>
      <c r="Q248" s="4"/>
      <c r="R248" s="4"/>
    </row>
    <row r="249" spans="1:18" ht="107.45" customHeight="1">
      <c r="A249" s="202"/>
      <c r="B249" s="197">
        <v>1040</v>
      </c>
      <c r="C249" s="156" t="s">
        <v>207</v>
      </c>
      <c r="D249" s="181" t="s">
        <v>10</v>
      </c>
      <c r="E249" s="367" t="s">
        <v>491</v>
      </c>
      <c r="F249" s="368"/>
      <c r="G249" s="205">
        <f t="shared" si="130"/>
        <v>8930</v>
      </c>
      <c r="H249" s="205">
        <f t="shared" si="131"/>
        <v>893</v>
      </c>
      <c r="I249" s="104"/>
      <c r="J249" s="101"/>
      <c r="K249" s="102"/>
      <c r="L249" s="105">
        <v>8930</v>
      </c>
      <c r="M249" s="102">
        <v>893</v>
      </c>
      <c r="N249" s="196"/>
      <c r="O249" s="3"/>
      <c r="P249" s="4"/>
      <c r="Q249" s="4"/>
      <c r="R249" s="4"/>
    </row>
    <row r="250" spans="1:18" ht="105" customHeight="1">
      <c r="A250" s="202"/>
      <c r="B250" s="197">
        <v>1041</v>
      </c>
      <c r="C250" s="156" t="s">
        <v>208</v>
      </c>
      <c r="D250" s="181" t="s">
        <v>10</v>
      </c>
      <c r="E250" s="367" t="s">
        <v>492</v>
      </c>
      <c r="F250" s="368"/>
      <c r="G250" s="205">
        <f t="shared" si="130"/>
        <v>6616</v>
      </c>
      <c r="H250" s="205">
        <f t="shared" si="131"/>
        <v>661.6</v>
      </c>
      <c r="I250" s="104"/>
      <c r="J250" s="101"/>
      <c r="K250" s="102"/>
      <c r="L250" s="105">
        <v>6616</v>
      </c>
      <c r="M250" s="102">
        <v>661.6</v>
      </c>
      <c r="N250" s="196"/>
      <c r="O250" s="3"/>
      <c r="P250" s="4"/>
      <c r="Q250" s="4"/>
      <c r="R250" s="4"/>
    </row>
    <row r="251" spans="1:18" ht="41.45" customHeight="1">
      <c r="A251" s="202"/>
      <c r="B251" s="197">
        <v>1042</v>
      </c>
      <c r="C251" s="156" t="s">
        <v>151</v>
      </c>
      <c r="D251" s="181" t="s">
        <v>10</v>
      </c>
      <c r="E251" s="367" t="s">
        <v>186</v>
      </c>
      <c r="F251" s="368"/>
      <c r="G251" s="205">
        <f t="shared" si="130"/>
        <v>2129.6</v>
      </c>
      <c r="H251" s="205">
        <f t="shared" si="131"/>
        <v>212.96</v>
      </c>
      <c r="I251" s="104"/>
      <c r="J251" s="101"/>
      <c r="K251" s="102"/>
      <c r="L251" s="105">
        <v>2129.6</v>
      </c>
      <c r="M251" s="102">
        <v>212.96</v>
      </c>
      <c r="N251" s="196"/>
      <c r="O251" s="3"/>
      <c r="P251" s="4"/>
      <c r="Q251" s="4"/>
      <c r="R251" s="4"/>
    </row>
    <row r="252" spans="1:18" ht="46.15" customHeight="1">
      <c r="A252" s="202"/>
      <c r="B252" s="197">
        <v>1043</v>
      </c>
      <c r="C252" s="156" t="s">
        <v>145</v>
      </c>
      <c r="D252" s="181" t="s">
        <v>146</v>
      </c>
      <c r="E252" s="367" t="s">
        <v>493</v>
      </c>
      <c r="F252" s="368"/>
      <c r="G252" s="205">
        <f t="shared" si="130"/>
        <v>300800</v>
      </c>
      <c r="H252" s="205">
        <f t="shared" si="131"/>
        <v>40000</v>
      </c>
      <c r="I252" s="104"/>
      <c r="J252" s="101"/>
      <c r="K252" s="102"/>
      <c r="L252" s="105">
        <v>300800</v>
      </c>
      <c r="M252" s="102">
        <v>40000</v>
      </c>
      <c r="N252" s="196"/>
      <c r="O252" s="3"/>
      <c r="P252" s="4"/>
      <c r="Q252" s="4"/>
      <c r="R252" s="4"/>
    </row>
    <row r="253" spans="1:18" ht="88.15" customHeight="1">
      <c r="A253" s="202"/>
      <c r="B253" s="197">
        <v>1044</v>
      </c>
      <c r="C253" s="156" t="s">
        <v>209</v>
      </c>
      <c r="D253" s="181" t="s">
        <v>49</v>
      </c>
      <c r="E253" s="367" t="s">
        <v>494</v>
      </c>
      <c r="F253" s="368"/>
      <c r="G253" s="205">
        <f t="shared" si="130"/>
        <v>181</v>
      </c>
      <c r="H253" s="205">
        <f t="shared" si="131"/>
        <v>18.100000000000001</v>
      </c>
      <c r="I253" s="104"/>
      <c r="J253" s="101"/>
      <c r="K253" s="102"/>
      <c r="L253" s="105">
        <v>181</v>
      </c>
      <c r="M253" s="102">
        <v>18.100000000000001</v>
      </c>
      <c r="N253" s="196"/>
      <c r="O253" s="3"/>
      <c r="P253" s="4"/>
      <c r="Q253" s="4"/>
      <c r="R253" s="4"/>
    </row>
    <row r="254" spans="1:18" ht="18.600000000000001" customHeight="1">
      <c r="A254" s="202"/>
      <c r="B254" s="197">
        <v>1045</v>
      </c>
      <c r="C254" s="156" t="s">
        <v>412</v>
      </c>
      <c r="D254" s="181" t="s">
        <v>10</v>
      </c>
      <c r="E254" s="367" t="s">
        <v>152</v>
      </c>
      <c r="F254" s="368"/>
      <c r="G254" s="205">
        <f t="shared" si="130"/>
        <v>1300.2</v>
      </c>
      <c r="H254" s="205">
        <f t="shared" si="131"/>
        <v>130.02000000000001</v>
      </c>
      <c r="I254" s="104"/>
      <c r="J254" s="101"/>
      <c r="K254" s="102"/>
      <c r="L254" s="105">
        <v>1300.2</v>
      </c>
      <c r="M254" s="102">
        <v>130.02000000000001</v>
      </c>
      <c r="N254" s="196"/>
      <c r="O254" s="3"/>
      <c r="P254" s="4"/>
      <c r="Q254" s="4"/>
      <c r="R254" s="4"/>
    </row>
    <row r="255" spans="1:18" ht="51.6" customHeight="1">
      <c r="A255" s="202"/>
      <c r="B255" s="197">
        <v>1046</v>
      </c>
      <c r="C255" s="156" t="s">
        <v>210</v>
      </c>
      <c r="D255" s="181" t="s">
        <v>144</v>
      </c>
      <c r="E255" s="367" t="s">
        <v>187</v>
      </c>
      <c r="F255" s="368"/>
      <c r="G255" s="205">
        <f t="shared" si="130"/>
        <v>71600</v>
      </c>
      <c r="H255" s="205">
        <f t="shared" si="131"/>
        <v>0</v>
      </c>
      <c r="I255" s="104"/>
      <c r="J255" s="101"/>
      <c r="K255" s="102"/>
      <c r="L255" s="105">
        <v>71600</v>
      </c>
      <c r="M255" s="102">
        <v>0</v>
      </c>
      <c r="N255" s="196"/>
      <c r="O255" s="3"/>
      <c r="P255" s="4"/>
      <c r="Q255" s="4"/>
      <c r="R255" s="4"/>
    </row>
    <row r="256" spans="1:18" ht="64.900000000000006" customHeight="1">
      <c r="A256" s="202"/>
      <c r="B256" s="197">
        <v>1047</v>
      </c>
      <c r="C256" s="156" t="s">
        <v>211</v>
      </c>
      <c r="D256" s="181" t="s">
        <v>144</v>
      </c>
      <c r="E256" s="367" t="s">
        <v>188</v>
      </c>
      <c r="F256" s="368"/>
      <c r="G256" s="205">
        <f t="shared" si="130"/>
        <v>97150</v>
      </c>
      <c r="H256" s="205">
        <f t="shared" si="131"/>
        <v>0</v>
      </c>
      <c r="I256" s="104"/>
      <c r="J256" s="101"/>
      <c r="K256" s="102"/>
      <c r="L256" s="105">
        <v>97150</v>
      </c>
      <c r="M256" s="102">
        <v>0</v>
      </c>
      <c r="N256" s="196"/>
      <c r="O256" s="3"/>
      <c r="P256" s="4"/>
      <c r="Q256" s="4"/>
      <c r="R256" s="4"/>
    </row>
    <row r="257" spans="1:18" ht="55.9" customHeight="1">
      <c r="A257" s="202"/>
      <c r="B257" s="197">
        <v>1048</v>
      </c>
      <c r="C257" s="156" t="s">
        <v>212</v>
      </c>
      <c r="D257" s="181" t="s">
        <v>144</v>
      </c>
      <c r="E257" s="367" t="s">
        <v>189</v>
      </c>
      <c r="F257" s="368"/>
      <c r="G257" s="205">
        <f t="shared" si="130"/>
        <v>281440</v>
      </c>
      <c r="H257" s="205">
        <f t="shared" si="131"/>
        <v>0</v>
      </c>
      <c r="I257" s="104"/>
      <c r="J257" s="101"/>
      <c r="K257" s="102"/>
      <c r="L257" s="105">
        <v>281440</v>
      </c>
      <c r="M257" s="102">
        <v>0</v>
      </c>
      <c r="N257" s="196"/>
      <c r="O257" s="3"/>
      <c r="P257" s="4"/>
      <c r="Q257" s="4"/>
      <c r="R257" s="4"/>
    </row>
    <row r="258" spans="1:18" ht="170.45" customHeight="1">
      <c r="A258" s="202"/>
      <c r="B258" s="197">
        <v>1049</v>
      </c>
      <c r="C258" s="156" t="s">
        <v>213</v>
      </c>
      <c r="D258" s="181" t="s">
        <v>8</v>
      </c>
      <c r="E258" s="367" t="s">
        <v>496</v>
      </c>
      <c r="F258" s="368"/>
      <c r="G258" s="205">
        <f t="shared" si="130"/>
        <v>4000</v>
      </c>
      <c r="H258" s="205">
        <f t="shared" si="131"/>
        <v>400</v>
      </c>
      <c r="I258" s="104"/>
      <c r="J258" s="101"/>
      <c r="K258" s="102"/>
      <c r="L258" s="105">
        <v>4000</v>
      </c>
      <c r="M258" s="102">
        <v>400</v>
      </c>
      <c r="N258" s="196"/>
      <c r="O258" s="3"/>
      <c r="P258" s="4"/>
      <c r="Q258" s="4"/>
      <c r="R258" s="4"/>
    </row>
    <row r="259" spans="1:18" ht="168.6" customHeight="1">
      <c r="A259" s="202"/>
      <c r="B259" s="197">
        <v>1050</v>
      </c>
      <c r="C259" s="156" t="s">
        <v>214</v>
      </c>
      <c r="D259" s="181" t="s">
        <v>8</v>
      </c>
      <c r="E259" s="367" t="s">
        <v>495</v>
      </c>
      <c r="F259" s="368"/>
      <c r="G259" s="205">
        <f t="shared" si="130"/>
        <v>2000</v>
      </c>
      <c r="H259" s="205">
        <f t="shared" si="131"/>
        <v>200</v>
      </c>
      <c r="I259" s="104"/>
      <c r="J259" s="101"/>
      <c r="K259" s="102"/>
      <c r="L259" s="105">
        <v>2000</v>
      </c>
      <c r="M259" s="102">
        <v>200</v>
      </c>
      <c r="N259" s="196"/>
      <c r="O259" s="3"/>
      <c r="P259" s="4"/>
      <c r="Q259" s="4"/>
      <c r="R259" s="4"/>
    </row>
    <row r="260" spans="1:18" ht="32.450000000000003" customHeight="1">
      <c r="A260" s="202"/>
      <c r="B260" s="197">
        <v>1051</v>
      </c>
      <c r="C260" s="156" t="s">
        <v>149</v>
      </c>
      <c r="D260" s="181" t="s">
        <v>49</v>
      </c>
      <c r="E260" s="367" t="s">
        <v>190</v>
      </c>
      <c r="F260" s="368"/>
      <c r="G260" s="205">
        <f t="shared" si="130"/>
        <v>496.1</v>
      </c>
      <c r="H260" s="205">
        <f t="shared" si="131"/>
        <v>49.610000000000007</v>
      </c>
      <c r="I260" s="104"/>
      <c r="J260" s="101"/>
      <c r="K260" s="102"/>
      <c r="L260" s="105">
        <v>496.1</v>
      </c>
      <c r="M260" s="102">
        <v>49.610000000000007</v>
      </c>
      <c r="N260" s="196"/>
      <c r="O260" s="3"/>
      <c r="P260" s="4"/>
      <c r="Q260" s="4"/>
      <c r="R260" s="4"/>
    </row>
    <row r="261" spans="1:18" ht="76.900000000000006" customHeight="1">
      <c r="A261" s="202"/>
      <c r="B261" s="197">
        <v>1052</v>
      </c>
      <c r="C261" s="156" t="s">
        <v>215</v>
      </c>
      <c r="D261" s="181" t="s">
        <v>143</v>
      </c>
      <c r="E261" s="367" t="s">
        <v>497</v>
      </c>
      <c r="F261" s="368"/>
      <c r="G261" s="205">
        <f t="shared" si="130"/>
        <v>5010</v>
      </c>
      <c r="H261" s="205">
        <f t="shared" si="131"/>
        <v>501.2</v>
      </c>
      <c r="I261" s="104"/>
      <c r="J261" s="101"/>
      <c r="K261" s="102"/>
      <c r="L261" s="105">
        <v>5010</v>
      </c>
      <c r="M261" s="102">
        <v>501.2</v>
      </c>
      <c r="N261" s="196"/>
      <c r="O261" s="3"/>
      <c r="P261" s="4"/>
      <c r="Q261" s="4"/>
      <c r="R261" s="4"/>
    </row>
    <row r="262" spans="1:18" ht="67.150000000000006" customHeight="1">
      <c r="A262" s="202"/>
      <c r="B262" s="197">
        <v>1053</v>
      </c>
      <c r="C262" s="156" t="s">
        <v>216</v>
      </c>
      <c r="D262" s="181" t="s">
        <v>10</v>
      </c>
      <c r="E262" s="367" t="s">
        <v>191</v>
      </c>
      <c r="F262" s="368"/>
      <c r="G262" s="205">
        <f t="shared" si="130"/>
        <v>600</v>
      </c>
      <c r="H262" s="205">
        <f t="shared" si="131"/>
        <v>0</v>
      </c>
      <c r="I262" s="104"/>
      <c r="J262" s="101"/>
      <c r="K262" s="102"/>
      <c r="L262" s="105">
        <v>600</v>
      </c>
      <c r="M262" s="102">
        <v>0</v>
      </c>
      <c r="N262" s="196"/>
      <c r="O262" s="3"/>
      <c r="P262" s="4"/>
      <c r="Q262" s="4"/>
      <c r="R262" s="4"/>
    </row>
    <row r="263" spans="1:18" ht="30" customHeight="1">
      <c r="A263" s="202"/>
      <c r="B263" s="197">
        <v>1054</v>
      </c>
      <c r="C263" s="156" t="s">
        <v>150</v>
      </c>
      <c r="D263" s="181" t="s">
        <v>10</v>
      </c>
      <c r="E263" s="367" t="s">
        <v>192</v>
      </c>
      <c r="F263" s="368"/>
      <c r="G263" s="205">
        <f t="shared" si="130"/>
        <v>154</v>
      </c>
      <c r="H263" s="205">
        <f t="shared" si="131"/>
        <v>15.4</v>
      </c>
      <c r="I263" s="104"/>
      <c r="J263" s="101"/>
      <c r="K263" s="102"/>
      <c r="L263" s="105">
        <v>154</v>
      </c>
      <c r="M263" s="102">
        <v>15.4</v>
      </c>
      <c r="N263" s="196"/>
      <c r="O263" s="3"/>
      <c r="P263" s="4"/>
      <c r="Q263" s="4"/>
      <c r="R263" s="4"/>
    </row>
    <row r="264" spans="1:18" ht="60" customHeight="1">
      <c r="A264" s="202"/>
      <c r="B264" s="197">
        <v>1055</v>
      </c>
      <c r="C264" s="156" t="s">
        <v>200</v>
      </c>
      <c r="D264" s="181" t="s">
        <v>49</v>
      </c>
      <c r="E264" s="367" t="s">
        <v>498</v>
      </c>
      <c r="F264" s="368"/>
      <c r="G264" s="205">
        <f t="shared" si="130"/>
        <v>104.04761904761904</v>
      </c>
      <c r="H264" s="205">
        <f t="shared" si="131"/>
        <v>10.404761904761905</v>
      </c>
      <c r="I264" s="104"/>
      <c r="J264" s="101"/>
      <c r="K264" s="102"/>
      <c r="L264" s="105">
        <v>104.04761904761904</v>
      </c>
      <c r="M264" s="102">
        <v>10.404761904761905</v>
      </c>
      <c r="N264" s="196"/>
      <c r="O264" s="3"/>
      <c r="P264" s="4"/>
      <c r="Q264" s="4"/>
      <c r="R264" s="4"/>
    </row>
    <row r="265" spans="1:18" ht="55.15" customHeight="1">
      <c r="A265" s="202"/>
      <c r="B265" s="197">
        <v>1056</v>
      </c>
      <c r="C265" s="156" t="s">
        <v>217</v>
      </c>
      <c r="D265" s="181" t="s">
        <v>19</v>
      </c>
      <c r="E265" s="367" t="s">
        <v>499</v>
      </c>
      <c r="F265" s="368"/>
      <c r="G265" s="205">
        <f t="shared" si="130"/>
        <v>91.23</v>
      </c>
      <c r="H265" s="205">
        <f t="shared" si="131"/>
        <v>9.1230000000000011</v>
      </c>
      <c r="I265" s="104"/>
      <c r="J265" s="101"/>
      <c r="K265" s="102"/>
      <c r="L265" s="105">
        <v>91.23</v>
      </c>
      <c r="M265" s="102">
        <v>9.1230000000000011</v>
      </c>
      <c r="N265" s="196"/>
      <c r="O265" s="3"/>
      <c r="P265" s="4"/>
      <c r="Q265" s="4"/>
      <c r="R265" s="4"/>
    </row>
    <row r="266" spans="1:18" ht="46.9" customHeight="1">
      <c r="A266" s="202"/>
      <c r="B266" s="197">
        <v>1057</v>
      </c>
      <c r="C266" s="156" t="s">
        <v>218</v>
      </c>
      <c r="D266" s="181" t="s">
        <v>19</v>
      </c>
      <c r="E266" s="367" t="s">
        <v>500</v>
      </c>
      <c r="F266" s="368"/>
      <c r="G266" s="205">
        <f t="shared" si="130"/>
        <v>65.55</v>
      </c>
      <c r="H266" s="205">
        <f t="shared" si="131"/>
        <v>6.5549999999999997</v>
      </c>
      <c r="I266" s="104"/>
      <c r="J266" s="101"/>
      <c r="K266" s="102"/>
      <c r="L266" s="105">
        <v>65.55</v>
      </c>
      <c r="M266" s="102">
        <v>6.5549999999999997</v>
      </c>
      <c r="N266" s="196"/>
      <c r="O266" s="3"/>
      <c r="P266" s="4"/>
      <c r="Q266" s="4"/>
      <c r="R266" s="4"/>
    </row>
    <row r="267" spans="1:18" ht="160.15" customHeight="1">
      <c r="A267" s="202"/>
      <c r="B267" s="197">
        <v>1058</v>
      </c>
      <c r="C267" s="156" t="s">
        <v>140</v>
      </c>
      <c r="D267" s="181" t="s">
        <v>51</v>
      </c>
      <c r="E267" s="367" t="s">
        <v>501</v>
      </c>
      <c r="F267" s="368"/>
      <c r="G267" s="205">
        <f t="shared" si="130"/>
        <v>68641</v>
      </c>
      <c r="H267" s="205">
        <f t="shared" si="131"/>
        <v>6864.1</v>
      </c>
      <c r="I267" s="104"/>
      <c r="J267" s="101"/>
      <c r="K267" s="102"/>
      <c r="L267" s="105">
        <v>68641</v>
      </c>
      <c r="M267" s="102">
        <v>6864.1</v>
      </c>
      <c r="N267" s="196"/>
      <c r="O267" s="3"/>
      <c r="P267" s="4"/>
      <c r="Q267" s="4"/>
      <c r="R267" s="4"/>
    </row>
    <row r="268" spans="1:18" ht="30" customHeight="1">
      <c r="A268" s="202"/>
      <c r="B268" s="197">
        <v>1059</v>
      </c>
      <c r="C268" s="156" t="s">
        <v>219</v>
      </c>
      <c r="D268" s="181" t="s">
        <v>10</v>
      </c>
      <c r="E268" s="367" t="s">
        <v>181</v>
      </c>
      <c r="F268" s="368"/>
      <c r="G268" s="205">
        <f t="shared" si="130"/>
        <v>487.3</v>
      </c>
      <c r="H268" s="205">
        <f t="shared" si="131"/>
        <v>48.730000000000004</v>
      </c>
      <c r="I268" s="104"/>
      <c r="J268" s="101"/>
      <c r="K268" s="102"/>
      <c r="L268" s="105">
        <v>487.3</v>
      </c>
      <c r="M268" s="102">
        <v>48.730000000000004</v>
      </c>
      <c r="N268" s="196"/>
      <c r="O268" s="3"/>
      <c r="P268" s="4"/>
      <c r="Q268" s="4"/>
      <c r="R268" s="4"/>
    </row>
    <row r="269" spans="1:18" ht="41.45" customHeight="1">
      <c r="A269" s="202"/>
      <c r="B269" s="197">
        <v>1060</v>
      </c>
      <c r="C269" s="156" t="s">
        <v>220</v>
      </c>
      <c r="D269" s="181" t="s">
        <v>10</v>
      </c>
      <c r="E269" s="367" t="s">
        <v>182</v>
      </c>
      <c r="F269" s="368"/>
      <c r="G269" s="205">
        <f t="shared" si="130"/>
        <v>1089</v>
      </c>
      <c r="H269" s="205">
        <f t="shared" si="131"/>
        <v>108.9</v>
      </c>
      <c r="I269" s="104"/>
      <c r="J269" s="101"/>
      <c r="K269" s="102"/>
      <c r="L269" s="105">
        <v>1089</v>
      </c>
      <c r="M269" s="102">
        <v>108.9</v>
      </c>
      <c r="N269" s="196"/>
      <c r="O269" s="3"/>
      <c r="P269" s="4"/>
      <c r="Q269" s="4"/>
      <c r="R269" s="4"/>
    </row>
    <row r="270" spans="1:18" ht="18.600000000000001" customHeight="1">
      <c r="A270" s="202"/>
      <c r="B270" s="197">
        <v>1063</v>
      </c>
      <c r="C270" s="156" t="s">
        <v>224</v>
      </c>
      <c r="D270" s="181" t="s">
        <v>44</v>
      </c>
      <c r="E270" s="367" t="s">
        <v>199</v>
      </c>
      <c r="F270" s="368"/>
      <c r="G270" s="205">
        <f t="shared" si="130"/>
        <v>882</v>
      </c>
      <c r="H270" s="205">
        <f t="shared" si="131"/>
        <v>0</v>
      </c>
      <c r="I270" s="104"/>
      <c r="J270" s="101"/>
      <c r="K270" s="102"/>
      <c r="L270" s="105">
        <v>882</v>
      </c>
      <c r="M270" s="102">
        <v>0</v>
      </c>
      <c r="N270" s="196"/>
      <c r="O270" s="3"/>
      <c r="P270" s="4"/>
      <c r="Q270" s="4"/>
      <c r="R270" s="4"/>
    </row>
    <row r="271" spans="1:18" ht="90" customHeight="1">
      <c r="A271" s="202"/>
      <c r="B271" s="197">
        <v>1064</v>
      </c>
      <c r="C271" s="156" t="s">
        <v>228</v>
      </c>
      <c r="D271" s="181" t="s">
        <v>19</v>
      </c>
      <c r="E271" s="367" t="s">
        <v>502</v>
      </c>
      <c r="F271" s="378"/>
      <c r="G271" s="205">
        <f t="shared" si="130"/>
        <v>67</v>
      </c>
      <c r="H271" s="205">
        <f t="shared" si="131"/>
        <v>6.7</v>
      </c>
      <c r="I271" s="104"/>
      <c r="J271" s="101"/>
      <c r="K271" s="102"/>
      <c r="L271" s="105">
        <v>67</v>
      </c>
      <c r="M271" s="102">
        <v>6.7</v>
      </c>
      <c r="N271" s="196"/>
      <c r="O271" s="3"/>
      <c r="P271" s="4"/>
      <c r="Q271" s="4"/>
      <c r="R271" s="4"/>
    </row>
    <row r="272" spans="1:18" ht="98.45" customHeight="1">
      <c r="A272" s="202"/>
      <c r="B272" s="197">
        <v>1065</v>
      </c>
      <c r="C272" s="156" t="s">
        <v>434</v>
      </c>
      <c r="D272" s="181" t="s">
        <v>19</v>
      </c>
      <c r="E272" s="367" t="s">
        <v>503</v>
      </c>
      <c r="F272" s="378"/>
      <c r="G272" s="205">
        <f t="shared" si="130"/>
        <v>138</v>
      </c>
      <c r="H272" s="205">
        <f t="shared" si="131"/>
        <v>13.8</v>
      </c>
      <c r="I272" s="104"/>
      <c r="J272" s="101"/>
      <c r="K272" s="102"/>
      <c r="L272" s="105">
        <v>138</v>
      </c>
      <c r="M272" s="102">
        <v>13.8</v>
      </c>
      <c r="N272" s="196"/>
      <c r="O272" s="3"/>
      <c r="P272" s="4"/>
      <c r="Q272" s="4"/>
      <c r="R272" s="4"/>
    </row>
    <row r="273" spans="1:18" ht="87.6" customHeight="1">
      <c r="A273" s="202"/>
      <c r="B273" s="197">
        <v>1066</v>
      </c>
      <c r="C273" s="156" t="s">
        <v>221</v>
      </c>
      <c r="D273" s="181" t="s">
        <v>19</v>
      </c>
      <c r="E273" s="367" t="s">
        <v>504</v>
      </c>
      <c r="F273" s="378"/>
      <c r="G273" s="205">
        <f t="shared" si="130"/>
        <v>164</v>
      </c>
      <c r="H273" s="205">
        <f t="shared" si="131"/>
        <v>16.400000000000002</v>
      </c>
      <c r="I273" s="104"/>
      <c r="J273" s="101"/>
      <c r="K273" s="102"/>
      <c r="L273" s="105">
        <v>164</v>
      </c>
      <c r="M273" s="102">
        <v>16.400000000000002</v>
      </c>
      <c r="N273" s="196"/>
      <c r="O273" s="3"/>
      <c r="P273" s="4"/>
      <c r="Q273" s="4"/>
      <c r="R273" s="4"/>
    </row>
    <row r="274" spans="1:18" ht="84" customHeight="1">
      <c r="A274" s="202"/>
      <c r="B274" s="197">
        <v>1067</v>
      </c>
      <c r="C274" s="156" t="s">
        <v>222</v>
      </c>
      <c r="D274" s="181" t="s">
        <v>19</v>
      </c>
      <c r="E274" s="367" t="s">
        <v>505</v>
      </c>
      <c r="F274" s="378"/>
      <c r="G274" s="205">
        <f t="shared" si="130"/>
        <v>126</v>
      </c>
      <c r="H274" s="205">
        <f t="shared" si="131"/>
        <v>12.600000000000001</v>
      </c>
      <c r="I274" s="104"/>
      <c r="J274" s="101"/>
      <c r="K274" s="102"/>
      <c r="L274" s="105">
        <v>126</v>
      </c>
      <c r="M274" s="102">
        <v>12.600000000000001</v>
      </c>
      <c r="N274" s="196"/>
      <c r="O274" s="3"/>
      <c r="P274" s="4"/>
      <c r="Q274" s="4"/>
      <c r="R274" s="4"/>
    </row>
    <row r="275" spans="1:18" ht="110.45" customHeight="1">
      <c r="A275" s="202"/>
      <c r="B275" s="197">
        <v>1068</v>
      </c>
      <c r="C275" s="156" t="s">
        <v>223</v>
      </c>
      <c r="D275" s="181" t="s">
        <v>19</v>
      </c>
      <c r="E275" s="586" t="s">
        <v>506</v>
      </c>
      <c r="F275" s="587"/>
      <c r="G275" s="205">
        <f t="shared" si="130"/>
        <v>151</v>
      </c>
      <c r="H275" s="205">
        <f t="shared" si="131"/>
        <v>15.100000000000001</v>
      </c>
      <c r="I275" s="106"/>
      <c r="J275" s="101"/>
      <c r="K275" s="102"/>
      <c r="L275" s="105">
        <v>151</v>
      </c>
      <c r="M275" s="102">
        <v>15.100000000000001</v>
      </c>
      <c r="N275" s="196"/>
      <c r="O275" s="3"/>
      <c r="P275" s="4"/>
      <c r="Q275" s="4"/>
      <c r="R275" s="4"/>
    </row>
    <row r="276" spans="1:18" ht="66.599999999999994" customHeight="1">
      <c r="A276" s="202"/>
      <c r="B276" s="197">
        <v>1069</v>
      </c>
      <c r="C276" s="209" t="s">
        <v>435</v>
      </c>
      <c r="D276" s="181" t="s">
        <v>49</v>
      </c>
      <c r="E276" s="584" t="s">
        <v>507</v>
      </c>
      <c r="F276" s="585"/>
      <c r="G276" s="205">
        <f t="shared" si="130"/>
        <v>72</v>
      </c>
      <c r="H276" s="205">
        <f t="shared" si="131"/>
        <v>7.2</v>
      </c>
      <c r="I276" s="107"/>
      <c r="J276" s="108"/>
      <c r="K276" s="109"/>
      <c r="L276" s="109">
        <v>72</v>
      </c>
      <c r="M276" s="110">
        <v>7.2</v>
      </c>
      <c r="N276" s="196"/>
      <c r="O276" s="3"/>
      <c r="P276" s="4"/>
      <c r="Q276" s="4"/>
      <c r="R276" s="4"/>
    </row>
    <row r="277" spans="1:18" ht="63.6" customHeight="1">
      <c r="A277" s="202"/>
      <c r="B277" s="197">
        <v>1070</v>
      </c>
      <c r="C277" s="209" t="s">
        <v>132</v>
      </c>
      <c r="D277" s="181" t="s">
        <v>49</v>
      </c>
      <c r="E277" s="584" t="s">
        <v>508</v>
      </c>
      <c r="F277" s="585"/>
      <c r="G277" s="205">
        <f t="shared" si="130"/>
        <v>99</v>
      </c>
      <c r="H277" s="205">
        <f t="shared" si="131"/>
        <v>9.9</v>
      </c>
      <c r="I277" s="107"/>
      <c r="J277" s="108"/>
      <c r="K277" s="109"/>
      <c r="L277" s="109">
        <v>99</v>
      </c>
      <c r="M277" s="110">
        <v>9.9</v>
      </c>
      <c r="N277" s="196"/>
      <c r="O277" s="3"/>
      <c r="P277" s="4"/>
      <c r="Q277" s="4"/>
      <c r="R277" s="4"/>
    </row>
    <row r="278" spans="1:18" ht="38.450000000000003" customHeight="1">
      <c r="A278" s="202"/>
      <c r="B278" s="197">
        <v>1071</v>
      </c>
      <c r="C278" s="209" t="s">
        <v>229</v>
      </c>
      <c r="D278" s="155" t="s">
        <v>10</v>
      </c>
      <c r="E278" s="601" t="s">
        <v>511</v>
      </c>
      <c r="F278" s="602"/>
      <c r="G278" s="205">
        <f t="shared" si="130"/>
        <v>187</v>
      </c>
      <c r="H278" s="205">
        <f t="shared" si="131"/>
        <v>18.7</v>
      </c>
      <c r="I278" s="96"/>
      <c r="J278" s="154"/>
      <c r="K278" s="128"/>
      <c r="L278" s="129">
        <v>187</v>
      </c>
      <c r="M278" s="130">
        <v>18.7</v>
      </c>
      <c r="N278" s="196"/>
      <c r="O278" s="3"/>
      <c r="P278" s="4"/>
      <c r="Q278" s="4"/>
      <c r="R278" s="4"/>
    </row>
    <row r="279" spans="1:18" ht="52.9" customHeight="1">
      <c r="A279" s="202"/>
      <c r="B279" s="197">
        <v>1072</v>
      </c>
      <c r="C279" s="209" t="s">
        <v>513</v>
      </c>
      <c r="D279" s="155" t="s">
        <v>49</v>
      </c>
      <c r="E279" s="603" t="s">
        <v>183</v>
      </c>
      <c r="F279" s="604"/>
      <c r="G279" s="205">
        <f t="shared" si="130"/>
        <v>723.8</v>
      </c>
      <c r="H279" s="205">
        <f t="shared" si="131"/>
        <v>72.38</v>
      </c>
      <c r="I279" s="96"/>
      <c r="J279" s="154"/>
      <c r="K279" s="128"/>
      <c r="L279" s="129">
        <v>723.8</v>
      </c>
      <c r="M279" s="130">
        <v>72.38</v>
      </c>
      <c r="N279" s="196"/>
      <c r="O279" s="3"/>
      <c r="P279" s="4"/>
      <c r="Q279" s="4"/>
      <c r="R279" s="4"/>
    </row>
    <row r="280" spans="1:18" ht="43.5" customHeight="1">
      <c r="A280" s="202"/>
      <c r="B280" s="159"/>
      <c r="C280" s="183"/>
      <c r="D280" s="93"/>
      <c r="E280" s="605"/>
      <c r="F280" s="606"/>
      <c r="G280" s="94"/>
      <c r="H280" s="95"/>
      <c r="I280" s="96"/>
      <c r="J280" s="97"/>
      <c r="K280" s="98"/>
      <c r="L280" s="99"/>
      <c r="M280" s="100"/>
      <c r="N280" s="101"/>
      <c r="O280" s="3"/>
      <c r="P280" s="4"/>
      <c r="Q280" s="4"/>
      <c r="R280" s="4"/>
    </row>
    <row r="281" spans="1:18" ht="28.5" customHeight="1">
      <c r="A281" s="59"/>
      <c r="B281" s="160"/>
      <c r="C281" s="184"/>
      <c r="D281" s="60"/>
      <c r="E281" s="61"/>
      <c r="F281" s="61"/>
      <c r="G281" s="62"/>
      <c r="H281" s="62"/>
      <c r="I281" s="2"/>
      <c r="J281" s="2"/>
      <c r="K281" s="89"/>
      <c r="L281" s="90"/>
      <c r="M281" s="91"/>
      <c r="N281" s="92"/>
      <c r="O281" s="3"/>
      <c r="P281" s="2"/>
      <c r="Q281" s="2"/>
      <c r="R281" s="2"/>
    </row>
    <row r="282" spans="1:18" ht="15.75" customHeight="1">
      <c r="A282" s="73" t="s">
        <v>126</v>
      </c>
      <c r="B282" s="395" t="s">
        <v>564</v>
      </c>
      <c r="C282" s="395"/>
      <c r="D282" s="395"/>
      <c r="E282" s="64"/>
      <c r="F282" s="65"/>
      <c r="G282" s="66"/>
      <c r="H282" s="67"/>
      <c r="I282" s="2"/>
      <c r="J282" s="2"/>
      <c r="K282" s="15"/>
      <c r="L282" s="32"/>
      <c r="M282" s="33"/>
      <c r="N282" s="16"/>
      <c r="O282" s="3"/>
      <c r="P282" s="2"/>
      <c r="Q282" s="2"/>
      <c r="R282" s="2"/>
    </row>
    <row r="283" spans="1:18" ht="15.75" customHeight="1">
      <c r="A283" s="63"/>
      <c r="B283" s="161"/>
      <c r="C283" s="185"/>
      <c r="D283" s="68"/>
      <c r="E283" s="65"/>
      <c r="F283" s="65"/>
      <c r="G283" s="66"/>
      <c r="H283" s="67"/>
      <c r="I283" s="2"/>
      <c r="J283" s="2"/>
      <c r="K283" s="15"/>
      <c r="L283" s="32"/>
      <c r="M283" s="33"/>
      <c r="N283" s="16"/>
      <c r="O283" s="3"/>
      <c r="P283" s="2"/>
      <c r="Q283" s="2"/>
      <c r="R283" s="2"/>
    </row>
    <row r="284" spans="1:18" ht="27" customHeight="1">
      <c r="A284" s="63"/>
      <c r="B284" s="162">
        <v>1</v>
      </c>
      <c r="C284" s="396" t="s">
        <v>23</v>
      </c>
      <c r="D284" s="397"/>
      <c r="E284" s="397"/>
      <c r="F284" s="397"/>
      <c r="G284" s="397"/>
      <c r="H284" s="398"/>
      <c r="I284" s="3"/>
      <c r="J284" s="2"/>
      <c r="K284" s="15"/>
      <c r="L284" s="15"/>
      <c r="M284" s="15"/>
      <c r="N284" s="16"/>
      <c r="O284" s="3"/>
      <c r="P284" s="2"/>
      <c r="Q284" s="2"/>
      <c r="R284" s="2"/>
    </row>
    <row r="285" spans="1:18" ht="77.25" customHeight="1">
      <c r="A285" s="63"/>
      <c r="B285" s="163">
        <v>2</v>
      </c>
      <c r="C285" s="399" t="s">
        <v>119</v>
      </c>
      <c r="D285" s="400"/>
      <c r="E285" s="400"/>
      <c r="F285" s="400"/>
      <c r="G285" s="400"/>
      <c r="H285" s="401"/>
      <c r="I285" s="3"/>
      <c r="J285" s="2"/>
      <c r="K285" s="15"/>
      <c r="L285" s="15"/>
      <c r="M285" s="15"/>
      <c r="N285" s="16"/>
      <c r="O285" s="3"/>
      <c r="P285" s="2"/>
      <c r="Q285" s="2"/>
      <c r="R285" s="2"/>
    </row>
    <row r="286" spans="1:18" ht="29.25" customHeight="1">
      <c r="A286" s="63"/>
      <c r="B286" s="162">
        <v>3</v>
      </c>
      <c r="C286" s="396" t="s">
        <v>24</v>
      </c>
      <c r="D286" s="397"/>
      <c r="E286" s="397"/>
      <c r="F286" s="397"/>
      <c r="G286" s="397"/>
      <c r="H286" s="398"/>
      <c r="I286" s="3"/>
      <c r="J286" s="2"/>
      <c r="K286" s="15"/>
      <c r="L286" s="15"/>
      <c r="M286" s="15"/>
      <c r="N286" s="16"/>
      <c r="O286" s="3"/>
      <c r="P286" s="2"/>
      <c r="Q286" s="2"/>
      <c r="R286" s="2"/>
    </row>
    <row r="287" spans="1:18" ht="45" customHeight="1">
      <c r="A287" s="63"/>
      <c r="B287" s="163">
        <v>4</v>
      </c>
      <c r="C287" s="402" t="s">
        <v>120</v>
      </c>
      <c r="D287" s="402"/>
      <c r="E287" s="402"/>
      <c r="F287" s="402"/>
      <c r="G287" s="402"/>
      <c r="H287" s="402"/>
      <c r="I287" s="3"/>
      <c r="J287" s="2"/>
      <c r="K287" s="15"/>
      <c r="L287" s="15"/>
      <c r="M287" s="15"/>
      <c r="N287" s="16"/>
      <c r="O287" s="3"/>
      <c r="P287" s="2"/>
      <c r="Q287" s="2"/>
      <c r="R287" s="2"/>
    </row>
    <row r="288" spans="1:18" ht="66" customHeight="1">
      <c r="A288" s="63"/>
      <c r="B288" s="162">
        <v>5</v>
      </c>
      <c r="C288" s="403" t="s">
        <v>38</v>
      </c>
      <c r="D288" s="403"/>
      <c r="E288" s="403"/>
      <c r="F288" s="403"/>
      <c r="G288" s="403"/>
      <c r="H288" s="403"/>
      <c r="I288" s="3"/>
      <c r="J288" s="2"/>
      <c r="K288" s="15"/>
      <c r="L288" s="15"/>
      <c r="M288" s="15"/>
      <c r="N288" s="16"/>
      <c r="O288" s="3"/>
      <c r="P288" s="2"/>
      <c r="Q288" s="2"/>
      <c r="R288" s="2"/>
    </row>
    <row r="289" spans="1:18" ht="39.75" customHeight="1">
      <c r="A289" s="63"/>
      <c r="B289" s="163">
        <v>6</v>
      </c>
      <c r="C289" s="430" t="s">
        <v>89</v>
      </c>
      <c r="D289" s="430"/>
      <c r="E289" s="430"/>
      <c r="F289" s="430"/>
      <c r="G289" s="430"/>
      <c r="H289" s="430"/>
      <c r="I289" s="3"/>
      <c r="J289" s="2"/>
      <c r="K289" s="15"/>
      <c r="L289" s="15"/>
      <c r="M289" s="15"/>
      <c r="N289" s="16"/>
      <c r="O289" s="3"/>
      <c r="P289" s="2"/>
      <c r="Q289" s="2"/>
      <c r="R289" s="2"/>
    </row>
    <row r="290" spans="1:18" ht="30" customHeight="1">
      <c r="A290" s="63"/>
      <c r="B290" s="164">
        <v>7</v>
      </c>
      <c r="C290" s="431" t="s">
        <v>121</v>
      </c>
      <c r="D290" s="431"/>
      <c r="E290" s="431"/>
      <c r="F290" s="431"/>
      <c r="G290" s="431"/>
      <c r="H290" s="431"/>
      <c r="I290" s="3"/>
      <c r="J290" s="2"/>
      <c r="K290" s="15"/>
      <c r="L290" s="15"/>
      <c r="M290" s="15"/>
      <c r="N290" s="16"/>
      <c r="O290" s="3"/>
      <c r="P290" s="2"/>
      <c r="Q290" s="2"/>
      <c r="R290" s="2"/>
    </row>
    <row r="291" spans="1:18" ht="24" customHeight="1">
      <c r="A291" s="63"/>
      <c r="B291" s="165">
        <v>8</v>
      </c>
      <c r="C291" s="432" t="s">
        <v>25</v>
      </c>
      <c r="D291" s="433"/>
      <c r="E291" s="433"/>
      <c r="F291" s="433"/>
      <c r="G291" s="433"/>
      <c r="H291" s="434"/>
      <c r="I291" s="3"/>
      <c r="J291" s="2"/>
      <c r="K291" s="15"/>
      <c r="L291" s="15"/>
      <c r="M291" s="15"/>
      <c r="N291" s="16"/>
      <c r="O291" s="3"/>
      <c r="P291" s="2"/>
      <c r="Q291" s="2"/>
      <c r="R291" s="2"/>
    </row>
    <row r="292" spans="1:18" ht="20.25" customHeight="1">
      <c r="A292" s="63"/>
      <c r="B292" s="166">
        <v>9</v>
      </c>
      <c r="C292" s="392" t="s">
        <v>125</v>
      </c>
      <c r="D292" s="392"/>
      <c r="E292" s="392"/>
      <c r="F292" s="392"/>
      <c r="G292" s="392"/>
      <c r="H292" s="392"/>
      <c r="I292" s="3"/>
      <c r="J292" s="2"/>
      <c r="K292" s="15"/>
      <c r="L292" s="15"/>
      <c r="M292" s="15"/>
      <c r="N292" s="16"/>
      <c r="O292" s="3"/>
      <c r="P292" s="2"/>
      <c r="Q292" s="2"/>
      <c r="R292" s="2"/>
    </row>
    <row r="293" spans="1:18" ht="30" customHeight="1">
      <c r="A293" s="63"/>
      <c r="B293" s="165">
        <v>10</v>
      </c>
      <c r="C293" s="393" t="s">
        <v>122</v>
      </c>
      <c r="D293" s="394"/>
      <c r="E293" s="394"/>
      <c r="F293" s="394"/>
      <c r="G293" s="394"/>
      <c r="H293" s="394"/>
      <c r="I293" s="3"/>
      <c r="J293" s="2"/>
      <c r="K293" s="15"/>
      <c r="L293" s="15"/>
      <c r="M293" s="15"/>
      <c r="N293" s="16"/>
      <c r="O293" s="3"/>
      <c r="P293" s="2"/>
      <c r="Q293" s="2"/>
      <c r="R293" s="2"/>
    </row>
    <row r="294" spans="1:18" ht="36.75" customHeight="1">
      <c r="A294" s="63"/>
      <c r="B294" s="413">
        <v>11</v>
      </c>
      <c r="C294" s="415" t="s">
        <v>53</v>
      </c>
      <c r="D294" s="416"/>
      <c r="E294" s="416"/>
      <c r="F294" s="416"/>
      <c r="G294" s="416"/>
      <c r="H294" s="417"/>
      <c r="I294" s="3"/>
      <c r="J294" s="2"/>
      <c r="K294" s="15"/>
      <c r="L294" s="15"/>
      <c r="M294" s="15"/>
      <c r="N294" s="16"/>
      <c r="O294" s="3"/>
      <c r="P294" s="2"/>
      <c r="Q294" s="2"/>
      <c r="R294" s="2"/>
    </row>
    <row r="295" spans="1:18" ht="12" customHeight="1">
      <c r="A295" s="63"/>
      <c r="B295" s="414"/>
      <c r="C295" s="186" t="s">
        <v>42</v>
      </c>
      <c r="D295" s="69"/>
      <c r="E295" s="69"/>
      <c r="F295" s="69"/>
      <c r="G295" s="69"/>
      <c r="H295" s="70"/>
      <c r="I295" s="3"/>
      <c r="J295" s="2"/>
      <c r="K295" s="15"/>
      <c r="L295" s="15"/>
      <c r="M295" s="15"/>
      <c r="N295" s="16"/>
      <c r="O295" s="3"/>
      <c r="P295" s="2"/>
      <c r="Q295" s="2"/>
      <c r="R295" s="2"/>
    </row>
    <row r="296" spans="1:18">
      <c r="A296" s="63"/>
      <c r="B296" s="414"/>
      <c r="C296" s="418" t="s">
        <v>127</v>
      </c>
      <c r="D296" s="419"/>
      <c r="E296" s="419"/>
      <c r="F296" s="419"/>
      <c r="G296" s="419"/>
      <c r="H296" s="420"/>
      <c r="I296" s="3"/>
      <c r="J296" s="2"/>
      <c r="K296" s="15"/>
      <c r="L296" s="15"/>
      <c r="M296" s="15"/>
      <c r="N296" s="16"/>
      <c r="O296" s="3"/>
      <c r="P296" s="2"/>
      <c r="Q296" s="2"/>
      <c r="R296" s="2"/>
    </row>
    <row r="297" spans="1:18">
      <c r="A297" s="63"/>
      <c r="B297" s="414"/>
      <c r="C297" s="418" t="s">
        <v>128</v>
      </c>
      <c r="D297" s="419"/>
      <c r="E297" s="419"/>
      <c r="F297" s="419"/>
      <c r="G297" s="419"/>
      <c r="H297" s="420"/>
      <c r="I297" s="3"/>
      <c r="J297" s="2"/>
      <c r="K297" s="15"/>
      <c r="L297" s="15"/>
      <c r="M297" s="15"/>
      <c r="N297" s="16"/>
      <c r="O297" s="3"/>
      <c r="P297" s="2"/>
      <c r="Q297" s="2"/>
      <c r="R297" s="2"/>
    </row>
    <row r="298" spans="1:18">
      <c r="A298" s="71"/>
      <c r="B298" s="414"/>
      <c r="C298" s="418" t="s">
        <v>129</v>
      </c>
      <c r="D298" s="419"/>
      <c r="E298" s="419"/>
      <c r="F298" s="419"/>
      <c r="G298" s="419"/>
      <c r="H298" s="420"/>
      <c r="I298" s="5"/>
    </row>
    <row r="299" spans="1:18">
      <c r="A299" s="71"/>
      <c r="B299" s="414"/>
      <c r="C299" s="421" t="s">
        <v>130</v>
      </c>
      <c r="D299" s="422"/>
      <c r="E299" s="422"/>
      <c r="F299" s="422"/>
      <c r="G299" s="422"/>
      <c r="H299" s="423"/>
      <c r="I299" s="5"/>
    </row>
    <row r="300" spans="1:18" ht="100.15" customHeight="1">
      <c r="B300" s="203">
        <v>12</v>
      </c>
      <c r="C300" s="595" t="s">
        <v>198</v>
      </c>
      <c r="D300" s="595"/>
      <c r="E300" s="595"/>
      <c r="F300" s="595"/>
      <c r="G300" s="595"/>
      <c r="H300" s="595"/>
    </row>
    <row r="301" spans="1:18" ht="51" customHeight="1">
      <c r="B301" s="203">
        <v>13</v>
      </c>
      <c r="C301" s="595" t="s">
        <v>225</v>
      </c>
      <c r="D301" s="595"/>
      <c r="E301" s="595"/>
      <c r="F301" s="595"/>
      <c r="G301" s="595"/>
      <c r="H301" s="595"/>
    </row>
    <row r="302" spans="1:18" ht="52.9" customHeight="1">
      <c r="B302" s="203">
        <v>14</v>
      </c>
      <c r="C302" s="627" t="s">
        <v>227</v>
      </c>
      <c r="D302" s="628"/>
      <c r="E302" s="628"/>
      <c r="F302" s="628"/>
      <c r="G302" s="628"/>
      <c r="H302" s="629"/>
    </row>
    <row r="303" spans="1:18" ht="27" customHeight="1">
      <c r="B303" s="203">
        <v>15</v>
      </c>
      <c r="C303" s="595" t="s">
        <v>141</v>
      </c>
      <c r="D303" s="595"/>
      <c r="E303" s="595"/>
      <c r="F303" s="595"/>
      <c r="G303" s="595"/>
      <c r="H303" s="595"/>
    </row>
    <row r="304" spans="1:18" ht="43.15" customHeight="1">
      <c r="B304" s="203">
        <v>16</v>
      </c>
      <c r="C304" s="590" t="s">
        <v>226</v>
      </c>
      <c r="D304" s="590"/>
      <c r="E304" s="590"/>
      <c r="F304" s="590"/>
      <c r="G304" s="590"/>
      <c r="H304" s="590"/>
    </row>
    <row r="305" spans="2:8">
      <c r="B305" s="613">
        <v>17</v>
      </c>
      <c r="C305" s="611" t="s">
        <v>512</v>
      </c>
      <c r="D305" s="611"/>
      <c r="E305" s="611"/>
      <c r="F305" s="611"/>
      <c r="G305" s="611"/>
      <c r="H305" s="611"/>
    </row>
    <row r="306" spans="2:8">
      <c r="B306" s="614"/>
      <c r="C306" s="612"/>
      <c r="D306" s="612"/>
      <c r="E306" s="612"/>
      <c r="F306" s="612"/>
      <c r="G306" s="612"/>
      <c r="H306" s="612"/>
    </row>
  </sheetData>
  <sheetProtection formatCells="0" formatColumns="0" formatRows="0" insertColumns="0" insertRows="0" insertHyperlinks="0" deleteColumns="0" deleteRows="0" sort="0" autoFilter="0" pivotTables="0"/>
  <mergeCells count="296">
    <mergeCell ref="A1:E1"/>
    <mergeCell ref="C305:H306"/>
    <mergeCell ref="B305:B306"/>
    <mergeCell ref="E39:F42"/>
    <mergeCell ref="E87:F87"/>
    <mergeCell ref="E91:F91"/>
    <mergeCell ref="E93:F93"/>
    <mergeCell ref="E92:F92"/>
    <mergeCell ref="E103:F103"/>
    <mergeCell ref="C302:H302"/>
    <mergeCell ref="C300:H300"/>
    <mergeCell ref="C301:H301"/>
    <mergeCell ref="E246:F246"/>
    <mergeCell ref="E257:F257"/>
    <mergeCell ref="E258:F258"/>
    <mergeCell ref="E253:F253"/>
    <mergeCell ref="E254:F254"/>
    <mergeCell ref="E256:F256"/>
    <mergeCell ref="E247:F247"/>
    <mergeCell ref="E248:F248"/>
    <mergeCell ref="E249:F249"/>
    <mergeCell ref="E239:F239"/>
    <mergeCell ref="E233:F233"/>
    <mergeCell ref="E238:F238"/>
    <mergeCell ref="E240:F240"/>
    <mergeCell ref="E245:F245"/>
    <mergeCell ref="E243:F243"/>
    <mergeCell ref="E244:F244"/>
    <mergeCell ref="E241:F241"/>
    <mergeCell ref="B69:F69"/>
    <mergeCell ref="E70:F70"/>
    <mergeCell ref="C71:C72"/>
    <mergeCell ref="E234:F234"/>
    <mergeCell ref="E235:F235"/>
    <mergeCell ref="E90:F90"/>
    <mergeCell ref="E139:F139"/>
    <mergeCell ref="E140:F140"/>
    <mergeCell ref="E193:F193"/>
    <mergeCell ref="E146:F146"/>
    <mergeCell ref="E198:F198"/>
    <mergeCell ref="E197:F197"/>
    <mergeCell ref="E231:F231"/>
    <mergeCell ref="E232:F232"/>
    <mergeCell ref="E223:F223"/>
    <mergeCell ref="E237:F237"/>
    <mergeCell ref="I156:J156"/>
    <mergeCell ref="C304:H304"/>
    <mergeCell ref="B78:B79"/>
    <mergeCell ref="C76:C77"/>
    <mergeCell ref="C78:C79"/>
    <mergeCell ref="E76:F79"/>
    <mergeCell ref="E110:F110"/>
    <mergeCell ref="E236:F236"/>
    <mergeCell ref="E114:F114"/>
    <mergeCell ref="C303:H303"/>
    <mergeCell ref="E98:F98"/>
    <mergeCell ref="E85:F85"/>
    <mergeCell ref="B155:F155"/>
    <mergeCell ref="E89:F89"/>
    <mergeCell ref="E250:F250"/>
    <mergeCell ref="E251:F251"/>
    <mergeCell ref="E252:F252"/>
    <mergeCell ref="E261:F261"/>
    <mergeCell ref="E270:F270"/>
    <mergeCell ref="E255:F255"/>
    <mergeCell ref="E278:F278"/>
    <mergeCell ref="E279:F279"/>
    <mergeCell ref="E280:F280"/>
    <mergeCell ref="E271:F271"/>
    <mergeCell ref="E272:F272"/>
    <mergeCell ref="E273:F273"/>
    <mergeCell ref="E274:F274"/>
    <mergeCell ref="E276:F276"/>
    <mergeCell ref="E277:F277"/>
    <mergeCell ref="E259:F259"/>
    <mergeCell ref="E260:F260"/>
    <mergeCell ref="E262:F262"/>
    <mergeCell ref="E263:F263"/>
    <mergeCell ref="E264:F264"/>
    <mergeCell ref="E265:F265"/>
    <mergeCell ref="E266:F266"/>
    <mergeCell ref="E267:F267"/>
    <mergeCell ref="E268:F268"/>
    <mergeCell ref="E269:F269"/>
    <mergeCell ref="E275:F275"/>
    <mergeCell ref="B3:H3"/>
    <mergeCell ref="A122:F123"/>
    <mergeCell ref="G122:H122"/>
    <mergeCell ref="G123:H123"/>
    <mergeCell ref="A12:E13"/>
    <mergeCell ref="G13:H13"/>
    <mergeCell ref="G12:H12"/>
    <mergeCell ref="B68:F68"/>
    <mergeCell ref="G68:H68"/>
    <mergeCell ref="G67:H67"/>
    <mergeCell ref="B71:B72"/>
    <mergeCell ref="C73:C74"/>
    <mergeCell ref="A67:F67"/>
    <mergeCell ref="A4:C6"/>
    <mergeCell ref="D4:D6"/>
    <mergeCell ref="E71:F74"/>
    <mergeCell ref="E75:F75"/>
    <mergeCell ref="B76:B77"/>
    <mergeCell ref="A7:B7"/>
    <mergeCell ref="C7:H7"/>
    <mergeCell ref="A8:H9"/>
    <mergeCell ref="G15:H15"/>
    <mergeCell ref="E4:H4"/>
    <mergeCell ref="E5:H5"/>
    <mergeCell ref="F6:H6"/>
    <mergeCell ref="B37:F37"/>
    <mergeCell ref="B73:B74"/>
    <mergeCell ref="I122:J122"/>
    <mergeCell ref="E38:F38"/>
    <mergeCell ref="E43:F43"/>
    <mergeCell ref="I67:J67"/>
    <mergeCell ref="E84:F84"/>
    <mergeCell ref="E80:F80"/>
    <mergeCell ref="E99:F99"/>
    <mergeCell ref="E100:F100"/>
    <mergeCell ref="E101:F101"/>
    <mergeCell ref="E102:F102"/>
    <mergeCell ref="E105:F105"/>
    <mergeCell ref="E111:F111"/>
    <mergeCell ref="E112:F112"/>
    <mergeCell ref="E113:F113"/>
    <mergeCell ref="E104:F104"/>
    <mergeCell ref="A115:H115"/>
    <mergeCell ref="I116:J116"/>
    <mergeCell ref="A10:A11"/>
    <mergeCell ref="L67:M67"/>
    <mergeCell ref="I68:J68"/>
    <mergeCell ref="B14:F14"/>
    <mergeCell ref="B44:F44"/>
    <mergeCell ref="G45:H45"/>
    <mergeCell ref="I13:J13"/>
    <mergeCell ref="I8:I11"/>
    <mergeCell ref="J8:J11"/>
    <mergeCell ref="B10:B11"/>
    <mergeCell ref="C10:C11"/>
    <mergeCell ref="D10:D11"/>
    <mergeCell ref="E10:E11"/>
    <mergeCell ref="F10:H10"/>
    <mergeCell ref="F11:G11"/>
    <mergeCell ref="I12:J12"/>
    <mergeCell ref="L12:M12"/>
    <mergeCell ref="A15:A66"/>
    <mergeCell ref="L82:M82"/>
    <mergeCell ref="I83:J83"/>
    <mergeCell ref="A81:H81"/>
    <mergeCell ref="I82:J82"/>
    <mergeCell ref="A82:F83"/>
    <mergeCell ref="G83:H83"/>
    <mergeCell ref="G82:H82"/>
    <mergeCell ref="E96:F96"/>
    <mergeCell ref="E97:F97"/>
    <mergeCell ref="E86:F86"/>
    <mergeCell ref="E88:F88"/>
    <mergeCell ref="E94:F94"/>
    <mergeCell ref="E95:F95"/>
    <mergeCell ref="A84:A109"/>
    <mergeCell ref="L116:M116"/>
    <mergeCell ref="I117:J117"/>
    <mergeCell ref="A116:F117"/>
    <mergeCell ref="G117:H117"/>
    <mergeCell ref="G116:H116"/>
    <mergeCell ref="A118:A120"/>
    <mergeCell ref="E118:F118"/>
    <mergeCell ref="E119:F119"/>
    <mergeCell ref="E120:F120"/>
    <mergeCell ref="B294:B299"/>
    <mergeCell ref="C294:H294"/>
    <mergeCell ref="C296:H296"/>
    <mergeCell ref="C297:H297"/>
    <mergeCell ref="C298:H298"/>
    <mergeCell ref="C299:H299"/>
    <mergeCell ref="E124:F124"/>
    <mergeCell ref="E125:F125"/>
    <mergeCell ref="E126:F126"/>
    <mergeCell ref="E127:F127"/>
    <mergeCell ref="E128:F128"/>
    <mergeCell ref="E129:F129"/>
    <mergeCell ref="E136:F136"/>
    <mergeCell ref="E137:F137"/>
    <mergeCell ref="E138:F138"/>
    <mergeCell ref="E130:F130"/>
    <mergeCell ref="E131:F131"/>
    <mergeCell ref="C289:H289"/>
    <mergeCell ref="C290:H290"/>
    <mergeCell ref="C291:H291"/>
    <mergeCell ref="E132:F132"/>
    <mergeCell ref="E133:F133"/>
    <mergeCell ref="E134:F134"/>
    <mergeCell ref="E135:F135"/>
    <mergeCell ref="P141:Q141"/>
    <mergeCell ref="P144:Q144"/>
    <mergeCell ref="P145:Q145"/>
    <mergeCell ref="E141:F141"/>
    <mergeCell ref="E152:F152"/>
    <mergeCell ref="E142:F142"/>
    <mergeCell ref="C292:H292"/>
    <mergeCell ref="C293:H293"/>
    <mergeCell ref="B282:D282"/>
    <mergeCell ref="C284:H284"/>
    <mergeCell ref="C285:H285"/>
    <mergeCell ref="C286:H286"/>
    <mergeCell ref="C287:H287"/>
    <mergeCell ref="C288:H288"/>
    <mergeCell ref="E145:F145"/>
    <mergeCell ref="E147:F147"/>
    <mergeCell ref="E148:F148"/>
    <mergeCell ref="E149:F149"/>
    <mergeCell ref="E150:F150"/>
    <mergeCell ref="E151:F151"/>
    <mergeCell ref="E143:F143"/>
    <mergeCell ref="E144:F144"/>
    <mergeCell ref="G156:H156"/>
    <mergeCell ref="G155:H155"/>
    <mergeCell ref="A124:A153"/>
    <mergeCell ref="E153:F153"/>
    <mergeCell ref="A121:H121"/>
    <mergeCell ref="E242:F242"/>
    <mergeCell ref="E178:F178"/>
    <mergeCell ref="E179:F179"/>
    <mergeCell ref="E180:F180"/>
    <mergeCell ref="E157:F157"/>
    <mergeCell ref="E159:F159"/>
    <mergeCell ref="E161:F161"/>
    <mergeCell ref="E163:F163"/>
    <mergeCell ref="E165:F165"/>
    <mergeCell ref="E167:F167"/>
    <mergeCell ref="E169:F169"/>
    <mergeCell ref="E158:F158"/>
    <mergeCell ref="E162:F162"/>
    <mergeCell ref="E160:F160"/>
    <mergeCell ref="E166:F166"/>
    <mergeCell ref="E168:F168"/>
    <mergeCell ref="E170:F170"/>
    <mergeCell ref="E172:F172"/>
    <mergeCell ref="E164:F164"/>
    <mergeCell ref="E173:F173"/>
    <mergeCell ref="E192:F192"/>
    <mergeCell ref="E227:F227"/>
    <mergeCell ref="E228:F228"/>
    <mergeCell ref="E200:F200"/>
    <mergeCell ref="E229:F229"/>
    <mergeCell ref="E106:F106"/>
    <mergeCell ref="E107:F107"/>
    <mergeCell ref="E108:F108"/>
    <mergeCell ref="E109:F109"/>
    <mergeCell ref="E195:F195"/>
    <mergeCell ref="E194:F194"/>
    <mergeCell ref="E174:F174"/>
    <mergeCell ref="E175:F175"/>
    <mergeCell ref="E176:F176"/>
    <mergeCell ref="E177:F177"/>
    <mergeCell ref="E214:F214"/>
    <mergeCell ref="E171:F171"/>
    <mergeCell ref="E181:F181"/>
    <mergeCell ref="E182:F182"/>
    <mergeCell ref="E183:F183"/>
    <mergeCell ref="E190:F190"/>
    <mergeCell ref="E191:F191"/>
    <mergeCell ref="E210:F210"/>
    <mergeCell ref="E211:F211"/>
    <mergeCell ref="E212:F212"/>
    <mergeCell ref="E204:F204"/>
    <mergeCell ref="E209:F209"/>
    <mergeCell ref="E213:F213"/>
    <mergeCell ref="E224:F224"/>
    <mergeCell ref="E225:F225"/>
    <mergeCell ref="E226:F226"/>
    <mergeCell ref="E184:F184"/>
    <mergeCell ref="E185:F185"/>
    <mergeCell ref="E186:F186"/>
    <mergeCell ref="E187:F187"/>
    <mergeCell ref="E188:F188"/>
    <mergeCell ref="E189:F189"/>
    <mergeCell ref="E230:F230"/>
    <mergeCell ref="E219:F219"/>
    <mergeCell ref="E220:F220"/>
    <mergeCell ref="E221:F221"/>
    <mergeCell ref="E222:F222"/>
    <mergeCell ref="E215:F215"/>
    <mergeCell ref="E216:F216"/>
    <mergeCell ref="E196:F196"/>
    <mergeCell ref="E199:F199"/>
    <mergeCell ref="E217:F217"/>
    <mergeCell ref="E218:F218"/>
    <mergeCell ref="E201:F201"/>
    <mergeCell ref="E202:F202"/>
    <mergeCell ref="E203:F203"/>
    <mergeCell ref="E205:F205"/>
    <mergeCell ref="E206:F206"/>
    <mergeCell ref="E207:F207"/>
    <mergeCell ref="E208:F208"/>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14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630" t="s">
        <v>113</v>
      </c>
      <c r="Q7" s="630"/>
      <c r="R7" s="630"/>
    </row>
    <row r="9" spans="3:19">
      <c r="E9" t="s">
        <v>107</v>
      </c>
      <c r="F9" s="1" t="s">
        <v>112</v>
      </c>
      <c r="G9" t="s">
        <v>108</v>
      </c>
      <c r="H9" s="1" t="s">
        <v>112</v>
      </c>
      <c r="I9" t="s">
        <v>109</v>
      </c>
      <c r="J9" s="1" t="s">
        <v>112</v>
      </c>
      <c r="K9" t="s">
        <v>110</v>
      </c>
      <c r="L9" s="1" t="s">
        <v>112</v>
      </c>
      <c r="N9" t="s">
        <v>111</v>
      </c>
    </row>
    <row r="10" spans="3:19">
      <c r="C10">
        <v>4</v>
      </c>
      <c r="E10" s="45"/>
      <c r="F10" s="45"/>
      <c r="G10" s="45"/>
      <c r="H10" s="45"/>
      <c r="I10" s="45">
        <v>19749.400000000001</v>
      </c>
      <c r="J10" s="45">
        <f>I13/I10</f>
        <v>1.450261780104712</v>
      </c>
      <c r="K10" s="45"/>
      <c r="L10" s="45"/>
      <c r="P10" s="45"/>
      <c r="Q10" s="45"/>
      <c r="R10" s="45"/>
      <c r="S10" s="45"/>
    </row>
    <row r="11" spans="3:19">
      <c r="C11">
        <v>8</v>
      </c>
      <c r="E11" s="45">
        <v>22582.560000000001</v>
      </c>
      <c r="F11" s="45">
        <f>E13/E11</f>
        <v>1.3965201465201464</v>
      </c>
      <c r="G11" s="45"/>
      <c r="H11" s="45"/>
      <c r="I11" s="45">
        <v>22131.360000000001</v>
      </c>
      <c r="J11" s="45">
        <f>I13/I11</f>
        <v>1.2941726129799525</v>
      </c>
      <c r="K11" s="45">
        <v>49300</v>
      </c>
      <c r="L11" s="45">
        <f>K13/K11</f>
        <v>1.0286004056795133</v>
      </c>
      <c r="M11" s="45">
        <v>68958.399999999994</v>
      </c>
      <c r="N11" s="45">
        <v>25643.200000000001</v>
      </c>
      <c r="P11" s="45">
        <v>902.59</v>
      </c>
      <c r="Q11" s="45">
        <f>P13/P11</f>
        <v>1.3198462203215191</v>
      </c>
      <c r="R11" s="45">
        <v>635.03</v>
      </c>
      <c r="S11" s="45">
        <f>R13/R11</f>
        <v>1.331165456750075</v>
      </c>
    </row>
    <row r="12" spans="3:19">
      <c r="C12">
        <v>12</v>
      </c>
      <c r="E12" s="45"/>
      <c r="F12" s="45"/>
      <c r="G12" s="45">
        <v>32476.6</v>
      </c>
      <c r="H12" s="45">
        <f>G13/G12</f>
        <v>1.0825024787077466</v>
      </c>
      <c r="I12" s="45">
        <v>25436.400000000001</v>
      </c>
      <c r="J12" s="45">
        <f>I13/I12</f>
        <v>1.1260162601626016</v>
      </c>
      <c r="K12" s="45"/>
      <c r="L12" s="45"/>
      <c r="N12" s="45"/>
      <c r="P12" s="45"/>
      <c r="Q12" s="45"/>
      <c r="R12" s="45"/>
      <c r="S12" s="45"/>
    </row>
    <row r="13" spans="3:19">
      <c r="C13" s="46">
        <v>16</v>
      </c>
      <c r="D13" s="46"/>
      <c r="E13" s="47">
        <v>31537</v>
      </c>
      <c r="F13" s="47">
        <v>1</v>
      </c>
      <c r="G13" s="47">
        <v>35156</v>
      </c>
      <c r="H13" s="47">
        <v>1</v>
      </c>
      <c r="I13" s="47">
        <v>28641.8</v>
      </c>
      <c r="J13" s="47">
        <v>1</v>
      </c>
      <c r="K13" s="47">
        <v>50710</v>
      </c>
      <c r="L13" s="47">
        <v>1</v>
      </c>
      <c r="M13" s="46"/>
      <c r="N13" s="47"/>
      <c r="O13" s="46"/>
      <c r="P13" s="47">
        <v>1191.28</v>
      </c>
      <c r="Q13" s="47">
        <v>1</v>
      </c>
      <c r="R13" s="47">
        <v>845.33</v>
      </c>
      <c r="S13" s="47">
        <v>1</v>
      </c>
    </row>
    <row r="14" spans="3:19">
      <c r="C14">
        <v>24</v>
      </c>
      <c r="E14" s="45">
        <v>37741</v>
      </c>
      <c r="F14" s="45">
        <f>E16/E14</f>
        <v>1.4684184308841843</v>
      </c>
      <c r="G14" s="45">
        <v>40765.919999999998</v>
      </c>
      <c r="H14" s="45">
        <f>G16/G14</f>
        <v>1.6555294226157535</v>
      </c>
      <c r="I14" s="45">
        <v>34535.599999999999</v>
      </c>
      <c r="J14" s="45">
        <f>I16/I14</f>
        <v>1.5299401197604792</v>
      </c>
      <c r="K14" s="45"/>
      <c r="L14" s="45"/>
      <c r="N14" s="45"/>
      <c r="P14" s="45">
        <v>1243.31</v>
      </c>
      <c r="Q14" s="45">
        <f>P16/P14</f>
        <v>1.5797347403302475</v>
      </c>
      <c r="R14" s="45">
        <v>1114.01</v>
      </c>
      <c r="S14" s="45">
        <f>R16/R14</f>
        <v>1.915440615434332</v>
      </c>
    </row>
    <row r="15" spans="3:19">
      <c r="C15">
        <v>32</v>
      </c>
      <c r="E15" s="45">
        <v>44770.32</v>
      </c>
      <c r="F15" s="45">
        <f>E16/E15</f>
        <v>1.2378642815150751</v>
      </c>
      <c r="G15" s="45">
        <v>48831.12</v>
      </c>
      <c r="H15" s="45">
        <f>G16/G15</f>
        <v>1.3820936320936319</v>
      </c>
      <c r="I15" s="45">
        <v>40429.4</v>
      </c>
      <c r="J15" s="45">
        <f>I16/I15</f>
        <v>1.3069053708439897</v>
      </c>
      <c r="K15" s="45">
        <v>53899</v>
      </c>
      <c r="L15" s="45"/>
      <c r="N15" s="45"/>
      <c r="P15" s="45">
        <v>1321.65</v>
      </c>
      <c r="Q15" s="45">
        <f>P16/P15</f>
        <v>1.4860969242991713</v>
      </c>
      <c r="R15" s="45">
        <v>1350.96</v>
      </c>
      <c r="S15" s="45">
        <f>R16/R15</f>
        <v>1.5794842186297153</v>
      </c>
    </row>
    <row r="16" spans="3:19">
      <c r="C16" s="46">
        <v>48</v>
      </c>
      <c r="D16" s="46"/>
      <c r="E16" s="47">
        <v>55419.58</v>
      </c>
      <c r="F16" s="47">
        <v>1</v>
      </c>
      <c r="G16" s="47">
        <v>67489.179999999993</v>
      </c>
      <c r="H16" s="47">
        <v>1</v>
      </c>
      <c r="I16" s="47">
        <v>52837.4</v>
      </c>
      <c r="J16" s="47">
        <v>1</v>
      </c>
      <c r="K16" s="47"/>
      <c r="L16" s="47"/>
      <c r="M16" s="46"/>
      <c r="N16" s="47">
        <v>44533.440000000002</v>
      </c>
      <c r="O16" s="46"/>
      <c r="P16" s="47">
        <v>1964.1</v>
      </c>
      <c r="Q16" s="47">
        <v>1</v>
      </c>
      <c r="R16" s="47">
        <v>2133.8200000000002</v>
      </c>
      <c r="S16" s="47">
        <v>1</v>
      </c>
    </row>
    <row r="17" spans="3:19">
      <c r="C17">
        <v>64</v>
      </c>
      <c r="E17" s="45">
        <v>67520.2</v>
      </c>
      <c r="F17" s="45">
        <f>E16/E17</f>
        <v>0.82078518724766814</v>
      </c>
      <c r="G17" s="45">
        <v>79928.2</v>
      </c>
      <c r="H17" s="45">
        <f>G16/G17</f>
        <v>0.84437257438551094</v>
      </c>
      <c r="I17" s="45"/>
      <c r="J17" s="45"/>
      <c r="K17" s="45">
        <v>87242</v>
      </c>
      <c r="L17" s="45"/>
      <c r="N17" s="45"/>
      <c r="P17" s="45">
        <v>4263.93</v>
      </c>
      <c r="Q17" s="45"/>
      <c r="R17" s="45">
        <v>2791.69</v>
      </c>
      <c r="S17" s="45"/>
    </row>
    <row r="18" spans="3:19">
      <c r="C18">
        <v>72</v>
      </c>
      <c r="E18" s="45">
        <v>72079.199999999997</v>
      </c>
      <c r="F18" s="45">
        <f>E16/E18</f>
        <v>0.76887063119457488</v>
      </c>
      <c r="G18" s="45"/>
      <c r="H18" s="45"/>
      <c r="I18" s="45"/>
      <c r="J18" s="45"/>
      <c r="K18" s="45"/>
      <c r="L18" s="45"/>
      <c r="N18" s="45"/>
      <c r="P18" s="45"/>
      <c r="Q18" s="45"/>
      <c r="R18" s="45"/>
      <c r="S18" s="45"/>
    </row>
    <row r="19" spans="3:19">
      <c r="C19">
        <v>96</v>
      </c>
      <c r="E19" s="45">
        <v>88710.56</v>
      </c>
      <c r="F19" s="45">
        <f>E16/E19</f>
        <v>0.62472359547724654</v>
      </c>
      <c r="G19" s="45">
        <v>104227.2</v>
      </c>
      <c r="H19" s="45">
        <f>G16/G19</f>
        <v>0.64751984126984119</v>
      </c>
      <c r="I19" s="45">
        <v>89958</v>
      </c>
      <c r="J19" s="45">
        <f>I16/I19</f>
        <v>0.58735632183908049</v>
      </c>
      <c r="K19" s="45"/>
      <c r="L19" s="45"/>
      <c r="N19" s="45"/>
      <c r="P19" s="45">
        <v>4514.21</v>
      </c>
      <c r="Q19" s="45"/>
      <c r="R19" s="45">
        <v>3896.54</v>
      </c>
      <c r="S19" s="45"/>
    </row>
    <row r="20" spans="3:19">
      <c r="N20" s="45"/>
      <c r="P20" s="45"/>
      <c r="Q20" s="45"/>
      <c r="R20" s="45"/>
      <c r="S20" s="45"/>
    </row>
    <row r="21" spans="3:19">
      <c r="N21" s="45"/>
      <c r="P21" s="45"/>
      <c r="Q21" s="45"/>
      <c r="R21" s="45"/>
      <c r="S21" s="45"/>
    </row>
    <row r="22" spans="3:19">
      <c r="N22" s="45"/>
      <c r="P22" s="45"/>
      <c r="Q22" s="45"/>
      <c r="R22" s="45"/>
      <c r="S22" s="45"/>
    </row>
    <row r="23" spans="3:19">
      <c r="N23" s="45"/>
      <c r="P23" s="45"/>
      <c r="Q23" s="45"/>
      <c r="R23" s="45"/>
      <c r="S23" s="45"/>
    </row>
    <row r="24" spans="3:19">
      <c r="I24">
        <v>27444.05</v>
      </c>
      <c r="K24" s="45">
        <f>G16+P16-G14-P14</f>
        <v>27444.05</v>
      </c>
      <c r="N24" s="45"/>
      <c r="P24" s="45"/>
      <c r="Q24" s="45"/>
      <c r="R24" s="45"/>
      <c r="S24" s="45"/>
    </row>
    <row r="25" spans="3:19">
      <c r="E25" s="45">
        <f>E16/E13</f>
        <v>1.7572876304023846</v>
      </c>
      <c r="F25" s="45"/>
      <c r="G25" s="45"/>
      <c r="H25" s="45"/>
      <c r="I25" s="45">
        <f>I13/I11</f>
        <v>1.2941726129799525</v>
      </c>
      <c r="J25" s="45"/>
      <c r="K25" s="45">
        <f>G16+P16-G15-P15</f>
        <v>19300.509999999995</v>
      </c>
      <c r="L25" s="45"/>
      <c r="M25" s="45"/>
      <c r="N25" s="45"/>
      <c r="O25" s="45"/>
      <c r="P25" s="45"/>
      <c r="Q25" s="45"/>
      <c r="R25" s="45"/>
      <c r="S25" s="45"/>
    </row>
    <row r="26" spans="3:19">
      <c r="E26" s="45"/>
      <c r="F26" s="45"/>
      <c r="G26" s="45"/>
      <c r="H26" s="45"/>
      <c r="I26" s="45">
        <v>18399.37</v>
      </c>
      <c r="J26" s="45"/>
      <c r="K26" s="45">
        <f>G13+P13-G12-P13</f>
        <v>2679.4000000000005</v>
      </c>
      <c r="L26" s="45"/>
      <c r="M26" s="45"/>
      <c r="N26" s="45"/>
      <c r="O26" s="45"/>
      <c r="P26" s="45"/>
      <c r="Q26" s="45"/>
      <c r="R26" s="45"/>
      <c r="S26" s="45"/>
    </row>
    <row r="27" spans="3:19">
      <c r="E27" s="45"/>
      <c r="F27" s="45"/>
      <c r="G27" s="45"/>
      <c r="H27" s="45"/>
      <c r="I27" s="45">
        <v>19300.509999999998</v>
      </c>
      <c r="J27" s="45"/>
      <c r="K27" s="45">
        <f>E16+P16-E14-P14</f>
        <v>18399.37</v>
      </c>
      <c r="L27" s="45"/>
      <c r="M27" s="45"/>
      <c r="N27" s="45"/>
      <c r="O27" s="45"/>
      <c r="P27" s="45"/>
      <c r="Q27" s="45"/>
      <c r="R27" s="45"/>
      <c r="S27" s="45"/>
    </row>
    <row r="28" spans="3:19">
      <c r="E28" s="45"/>
      <c r="F28" s="45"/>
      <c r="G28" s="45"/>
      <c r="H28" s="45"/>
      <c r="I28" s="45">
        <v>3205.4</v>
      </c>
      <c r="J28" s="45"/>
      <c r="K28" s="45">
        <f>I13+P13-I12-P13</f>
        <v>3205.3999999999969</v>
      </c>
      <c r="L28" s="45"/>
      <c r="M28" s="45"/>
      <c r="N28" s="45"/>
      <c r="O28" s="45"/>
      <c r="P28" s="45"/>
      <c r="Q28" s="45"/>
      <c r="R28" s="45"/>
      <c r="S28" s="45"/>
    </row>
    <row r="29" spans="3:19">
      <c r="E29" s="45"/>
      <c r="F29" s="45"/>
      <c r="G29" s="45"/>
      <c r="H29" s="45"/>
      <c r="I29" s="45"/>
      <c r="J29" s="45"/>
      <c r="K29" s="45">
        <f>I13+P13-I11-P11</f>
        <v>6799.1299999999974</v>
      </c>
      <c r="L29" s="45"/>
      <c r="M29" s="45"/>
      <c r="N29" s="45"/>
      <c r="O29" s="45"/>
      <c r="P29" s="45"/>
      <c r="Q29" s="45"/>
      <c r="R29" s="45"/>
      <c r="S29" s="45"/>
    </row>
    <row r="30" spans="3:19">
      <c r="E30" s="45"/>
      <c r="F30" s="45"/>
      <c r="G30" s="45"/>
      <c r="H30" s="45"/>
      <c r="I30" s="45">
        <v>11291.71</v>
      </c>
      <c r="J30" s="45"/>
      <c r="K30" s="45">
        <f>E13+P13-E11-P11</f>
        <v>9243.1299999999974</v>
      </c>
      <c r="L30" s="45"/>
      <c r="M30" s="45"/>
      <c r="N30" s="45"/>
      <c r="O30" s="45"/>
      <c r="P30" s="45"/>
      <c r="Q30" s="45"/>
      <c r="R30" s="45"/>
      <c r="S30" s="45"/>
    </row>
    <row r="31" spans="3:19">
      <c r="E31" s="45"/>
      <c r="F31" s="45"/>
      <c r="G31" s="45"/>
      <c r="H31" s="45"/>
      <c r="I31" s="45">
        <f>I16+P16-I15-P15</f>
        <v>13050.449999999999</v>
      </c>
      <c r="J31" s="45"/>
      <c r="K31" s="45"/>
      <c r="L31" s="45"/>
      <c r="M31" s="45"/>
      <c r="N31" s="45"/>
      <c r="O31" s="45"/>
    </row>
    <row r="32" spans="3:19">
      <c r="E32" s="45"/>
      <c r="F32" s="45"/>
      <c r="G32" s="45"/>
      <c r="H32" s="45"/>
      <c r="I32" s="45"/>
      <c r="J32" s="45"/>
      <c r="K32" s="45">
        <f>I13+P13-I10-P11</f>
        <v>9181.0899999999965</v>
      </c>
      <c r="L32" s="45"/>
      <c r="M32" s="45"/>
      <c r="N32" s="45"/>
      <c r="O32" s="45"/>
    </row>
    <row r="33" spans="5:15">
      <c r="E33" s="45"/>
      <c r="F33" s="45"/>
      <c r="G33" s="45"/>
      <c r="H33" s="45"/>
      <c r="I33" s="45">
        <v>9243.1299999999992</v>
      </c>
      <c r="J33" s="45"/>
      <c r="K33" s="45"/>
      <c r="L33" s="45"/>
      <c r="M33" s="45"/>
      <c r="N33" s="45"/>
      <c r="O33" s="45"/>
    </row>
    <row r="34" spans="5:15">
      <c r="E34" s="45"/>
      <c r="F34" s="45"/>
      <c r="G34" s="45"/>
      <c r="H34" s="45"/>
      <c r="I34" s="45">
        <v>6799.13</v>
      </c>
      <c r="J34" s="45"/>
      <c r="K34" s="45">
        <f>E16+P16-E15-P15</f>
        <v>11291.710000000001</v>
      </c>
      <c r="L34" s="45"/>
      <c r="M34" s="45"/>
      <c r="N34" s="45"/>
      <c r="O34" s="45"/>
    </row>
    <row r="35" spans="5:15">
      <c r="E35" s="45"/>
      <c r="F35" s="45"/>
      <c r="G35" s="45"/>
      <c r="H35" s="45"/>
      <c r="I35" s="45"/>
      <c r="J35" s="45"/>
      <c r="K35" s="45"/>
      <c r="L35" s="45"/>
      <c r="M35" s="45"/>
      <c r="N35" s="45"/>
      <c r="O35" s="45"/>
    </row>
    <row r="36" spans="5:15">
      <c r="E36" s="45"/>
      <c r="F36" s="45"/>
      <c r="G36" s="45"/>
      <c r="H36" s="45"/>
      <c r="I36" s="45">
        <v>9181.09</v>
      </c>
      <c r="J36" s="45"/>
      <c r="K36" s="45">
        <f>I16+P16-I14-P14</f>
        <v>19022.59</v>
      </c>
      <c r="L36" s="45"/>
      <c r="M36" s="45"/>
      <c r="N36" s="45"/>
      <c r="O36" s="45"/>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FWXPAAYJEK5K-13-423</_dlc_DocId>
    <_dlc_DocIdUrl xmlns="5e6c0303-ad91-48bf-9137-7f71397ddaf7">
      <Url>http://sps.bis.bashtel.ru/ts/oks/_layouts/15/DocIdRedir.aspx?ID=FWXPAAYJEK5K-13-423</Url>
      <Description>FWXPAAYJEK5K-13-423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3.xml><?xml version="1.0" encoding="utf-8"?>
<ds:datastoreItem xmlns:ds="http://schemas.openxmlformats.org/officeDocument/2006/customXml" ds:itemID="{EA0F87C2-439D-4D0E-BA5D-26B2858DF7AC}">
  <ds:schemaRefs>
    <ds:schemaRef ds:uri="http://schemas.microsoft.com/office/2006/metadata/properties"/>
    <ds:schemaRef ds:uri="http://schemas.openxmlformats.org/package/2006/metadata/core-properties"/>
    <ds:schemaRef ds:uri="5e6c0303-ad91-48bf-9137-7f71397ddaf7"/>
    <ds:schemaRef ds:uri="http://schemas.microsoft.com/office/2006/documentManagement/types"/>
    <ds:schemaRef ds:uri="http://www.w3.org/XML/1998/namespace"/>
    <ds:schemaRef ds:uri="http://purl.org/dc/elements/1.1/"/>
    <ds:schemaRef ds:uri="http://purl.org/dc/dcmitype/"/>
    <ds:schemaRef ds:uri="http://schemas.microsoft.com/office/infopath/2007/PartnerControls"/>
    <ds:schemaRef ds:uri="http://purl.org/dc/terms/"/>
  </ds:schemaRefs>
</ds:datastoreItem>
</file>

<file path=customXml/itemProps4.xml><?xml version="1.0" encoding="utf-8"?>
<ds:datastoreItem xmlns:ds="http://schemas.openxmlformats.org/officeDocument/2006/customXml" ds:itemID="{B5305152-5995-4C17-BFC2-0E329D8BA5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на компл. решения</vt:lpstr>
      <vt:lpstr>Лист1</vt:lpstr>
      <vt:lpstr>'УР на компл. решения'!Область_печати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2018-06-04T05:12:23Z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b8a6a103-80f7-4cd1-a315-a6268cc8074c</vt:lpwstr>
  </property>
  <property fmtid="{D5CDD505-2E9C-101B-9397-08002B2CF9AE}" pid="3" name="ContentTypeId">
    <vt:lpwstr>0x0101003DB32614A8CA5645998060F890075BA2</vt:lpwstr>
  </property>
</Properties>
</file>